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"/>
  </bookViews>
  <sheets>
    <sheet name="земельный налог" sheetId="1" r:id="rId1"/>
    <sheet name="налог на имущество физ. лиц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<sst xmlns="http://schemas.openxmlformats.org/spreadsheetml/2006/main" count="84" uniqueCount="36">
  <si>
    <t>№ п/п</t>
  </si>
  <si>
    <t>Наименование поселения</t>
  </si>
  <si>
    <t xml:space="preserve">Коэффициент бюджетной эффективности налоговых льгот </t>
  </si>
  <si>
    <t>Наименование налога</t>
  </si>
  <si>
    <t>Земельный налог</t>
  </si>
  <si>
    <t>Заболотское</t>
  </si>
  <si>
    <t xml:space="preserve">Бершетское </t>
  </si>
  <si>
    <t>Гамовское</t>
  </si>
  <si>
    <t xml:space="preserve">Двуреченское </t>
  </si>
  <si>
    <t xml:space="preserve">Кондратовское </t>
  </si>
  <si>
    <t>Кукуштанское</t>
  </si>
  <si>
    <t>Култаевское</t>
  </si>
  <si>
    <t>Лобановское</t>
  </si>
  <si>
    <t>Пальниковское</t>
  </si>
  <si>
    <t>Платошинское</t>
  </si>
  <si>
    <t>Савинское</t>
  </si>
  <si>
    <t>Сылвенское</t>
  </si>
  <si>
    <t>Усть-Качкинское</t>
  </si>
  <si>
    <t>Фроловское</t>
  </si>
  <si>
    <t>Хохловское</t>
  </si>
  <si>
    <t>Юговское</t>
  </si>
  <si>
    <t>Юго-Камское</t>
  </si>
  <si>
    <t>Прирост поступлений налога в  бюджет 2014г.  к 2013 г., тыс.руб.</t>
  </si>
  <si>
    <t>Фактическое поступление налогов за 2015г., тыс.руб.</t>
  </si>
  <si>
    <t>Прирост поступлений налога в  бюджет, тыс.руб. 2015г. к 2014г.</t>
  </si>
  <si>
    <t>Итого</t>
  </si>
  <si>
    <t>Сумма полученных налоговых льгот за 2014 год, тыс.руб.</t>
  </si>
  <si>
    <t>Налог на имущество физических лиц</t>
  </si>
  <si>
    <t xml:space="preserve">Фактическое поступление налогов за 2013 год, тыс.руб. </t>
  </si>
  <si>
    <t>Фактическое поступление налогов за 2014 год, тыс.руб.</t>
  </si>
  <si>
    <t>Прирост поступлений налога в  бюджет 2014г.  к 2013 г., тыс.руб., тыс. руб.</t>
  </si>
  <si>
    <t>Прирост поступлений налога в  бюджет, тыс.руб. 2015г. к 2014г., тыс.руб.</t>
  </si>
  <si>
    <t xml:space="preserve"> местные налоговые льготы  за 2015 год, тыс.руб.</t>
  </si>
  <si>
    <r>
      <t xml:space="preserve">Бюджетная эффективность налоговых льгот   </t>
    </r>
    <r>
      <rPr>
        <u val="single"/>
        <sz val="10"/>
        <color indexed="8"/>
        <rFont val="Times New Roman"/>
        <family val="1"/>
      </rPr>
      <t>Пермский район</t>
    </r>
  </si>
  <si>
    <r>
      <t xml:space="preserve">Бюджетная эффективность налоговых льгот </t>
    </r>
    <r>
      <rPr>
        <b/>
        <i/>
        <u val="single"/>
        <sz val="10"/>
        <color indexed="8"/>
        <rFont val="Times New Roman"/>
        <family val="1"/>
      </rPr>
      <t>Пермский район</t>
    </r>
  </si>
  <si>
    <t>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</si>
</sst>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vertical="top"/>
    </xf>
    <xf numFmtId="0" fontId="41" fillId="0" borderId="10" xfId="0" applyFont="1" applyBorder="1" applyAlignment="1">
      <alignment wrapText="1"/>
    </xf>
    <xf numFmtId="164" fontId="41" fillId="0" borderId="10" xfId="0" applyNumberFormat="1" applyFont="1" applyBorder="1" applyAlignment="1">
      <alignment wrapText="1"/>
    </xf>
    <xf numFmtId="0" fontId="43" fillId="0" borderId="10" xfId="0" applyFont="1" applyBorder="1" applyAlignment="1">
      <alignment wrapText="1"/>
    </xf>
    <xf numFmtId="164" fontId="43" fillId="0" borderId="10" xfId="0" applyNumberFormat="1" applyFont="1" applyBorder="1" applyAlignment="1">
      <alignment wrapText="1"/>
    </xf>
    <xf numFmtId="0" fontId="44" fillId="0" borderId="0" xfId="0" applyFont="1" applyAlignment="1">
      <alignment/>
    </xf>
    <xf numFmtId="164" fontId="43" fillId="0" borderId="10" xfId="0" applyNumberFormat="1" applyFont="1" applyFill="1" applyBorder="1" applyAlignment="1">
      <alignment wrapText="1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zoomScalePageLayoutView="0" workbookViewId="0" topLeftCell="A1">
      <selection activeCell="B2" sqref="B2"/>
    </sheetView>
  </sheetViews>
  <sheetFormatPr defaultColWidth="8.8515625" defaultRowHeight="15"/>
  <cols>
    <col min="1" max="1" width="6.140625" style="1" customWidth="1"/>
    <col min="2" max="2" width="16.28125" style="1" customWidth="1"/>
    <col min="3" max="3" width="11.28125" style="1" customWidth="1"/>
    <col min="4" max="4" width="11.00390625" style="1" customWidth="1"/>
    <col min="5" max="5" width="12.00390625" style="1" customWidth="1"/>
    <col min="6" max="6" width="12.00390625" style="1" hidden="1" customWidth="1"/>
    <col min="7" max="7" width="15.00390625" style="1" hidden="1" customWidth="1"/>
    <col min="8" max="8" width="10.7109375" style="1" customWidth="1"/>
    <col min="9" max="9" width="12.57421875" style="1" customWidth="1"/>
    <col min="10" max="10" width="11.57421875" style="1" customWidth="1"/>
    <col min="11" max="11" width="11.28125" style="1" customWidth="1"/>
    <col min="12" max="16384" width="8.8515625" style="1" customWidth="1"/>
  </cols>
  <sheetData>
    <row r="1" ht="12.75">
      <c r="K1" s="2"/>
    </row>
    <row r="2" spans="1:11" ht="12.7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2.75">
      <c r="A4" s="17" t="s">
        <v>3</v>
      </c>
      <c r="B4" s="17"/>
      <c r="C4" s="4"/>
      <c r="D4" s="5" t="s">
        <v>4</v>
      </c>
      <c r="E4" s="5"/>
      <c r="F4" s="5"/>
      <c r="G4" s="5"/>
      <c r="I4" s="3"/>
      <c r="J4" s="3"/>
      <c r="K4" s="3"/>
    </row>
    <row r="5" spans="1:11" ht="12.75">
      <c r="A5" s="6"/>
      <c r="B5" s="6"/>
      <c r="C5" s="6"/>
      <c r="D5" s="3"/>
      <c r="E5" s="3"/>
      <c r="F5" s="3"/>
      <c r="G5" s="3"/>
      <c r="H5" s="3"/>
      <c r="I5" s="3"/>
      <c r="J5" s="3"/>
      <c r="K5" s="3"/>
    </row>
    <row r="6" spans="1:11" ht="14.25" customHeight="1">
      <c r="A6" s="18" t="s">
        <v>0</v>
      </c>
      <c r="B6" s="18" t="s">
        <v>1</v>
      </c>
      <c r="C6" s="18" t="s">
        <v>28</v>
      </c>
      <c r="D6" s="18" t="s">
        <v>29</v>
      </c>
      <c r="E6" s="18" t="s">
        <v>22</v>
      </c>
      <c r="F6" s="7"/>
      <c r="G6" s="7"/>
      <c r="H6" s="18" t="s">
        <v>23</v>
      </c>
      <c r="I6" s="18" t="s">
        <v>31</v>
      </c>
      <c r="J6" s="18" t="s">
        <v>32</v>
      </c>
      <c r="K6" s="18" t="s">
        <v>2</v>
      </c>
    </row>
    <row r="7" spans="1:11" s="9" customFormat="1" ht="96.75" customHeight="1">
      <c r="A7" s="19"/>
      <c r="B7" s="19"/>
      <c r="C7" s="19"/>
      <c r="D7" s="19"/>
      <c r="E7" s="19"/>
      <c r="F7" s="8" t="s">
        <v>26</v>
      </c>
      <c r="G7" s="8" t="s">
        <v>2</v>
      </c>
      <c r="H7" s="19"/>
      <c r="I7" s="19"/>
      <c r="J7" s="19"/>
      <c r="K7" s="19"/>
    </row>
    <row r="8" spans="1:11" ht="12.75">
      <c r="A8" s="10">
        <v>1</v>
      </c>
      <c r="B8" s="10" t="s">
        <v>6</v>
      </c>
      <c r="C8" s="11">
        <v>2019.3</v>
      </c>
      <c r="D8" s="11">
        <v>2351.8</v>
      </c>
      <c r="E8" s="11">
        <f>D8-C8</f>
        <v>332.5000000000002</v>
      </c>
      <c r="F8" s="11"/>
      <c r="G8" s="11"/>
      <c r="H8" s="11">
        <v>3892.9</v>
      </c>
      <c r="I8" s="11">
        <f>H8-D8</f>
        <v>1541.1</v>
      </c>
      <c r="J8" s="11">
        <v>1</v>
      </c>
      <c r="K8" s="11">
        <f>I8/J8</f>
        <v>1541.1</v>
      </c>
    </row>
    <row r="9" spans="1:11" ht="12.75">
      <c r="A9" s="10">
        <v>2</v>
      </c>
      <c r="B9" s="10" t="s">
        <v>7</v>
      </c>
      <c r="C9" s="11">
        <v>5937.6</v>
      </c>
      <c r="D9" s="11">
        <v>2600.5</v>
      </c>
      <c r="E9" s="11">
        <f aca="true" t="shared" si="0" ref="E9:E25">D9-C9</f>
        <v>-3337.1000000000004</v>
      </c>
      <c r="F9" s="11"/>
      <c r="G9" s="11"/>
      <c r="H9" s="11">
        <v>2331</v>
      </c>
      <c r="I9" s="11">
        <f aca="true" t="shared" si="1" ref="I9:I25">H9-D9</f>
        <v>-269.5</v>
      </c>
      <c r="J9" s="11">
        <f>292+5</f>
        <v>297</v>
      </c>
      <c r="K9" s="11">
        <f aca="true" t="shared" si="2" ref="K9:K25">I9/J9</f>
        <v>-0.9074074074074074</v>
      </c>
    </row>
    <row r="10" spans="1:11" ht="12.75">
      <c r="A10" s="10">
        <v>3</v>
      </c>
      <c r="B10" s="10" t="s">
        <v>8</v>
      </c>
      <c r="C10" s="11">
        <v>11309.6</v>
      </c>
      <c r="D10" s="11">
        <v>19953.7</v>
      </c>
      <c r="E10" s="11">
        <f t="shared" si="0"/>
        <v>8644.1</v>
      </c>
      <c r="F10" s="11"/>
      <c r="G10" s="11"/>
      <c r="H10" s="11">
        <v>16245.6</v>
      </c>
      <c r="I10" s="11">
        <f t="shared" si="1"/>
        <v>-3708.1000000000004</v>
      </c>
      <c r="J10" s="11">
        <f>949+345</f>
        <v>1294</v>
      </c>
      <c r="K10" s="11">
        <f t="shared" si="2"/>
        <v>-2.865610510046368</v>
      </c>
    </row>
    <row r="11" spans="1:11" ht="12.75">
      <c r="A11" s="10">
        <v>4</v>
      </c>
      <c r="B11" s="10" t="s">
        <v>5</v>
      </c>
      <c r="C11" s="11">
        <v>2121.3</v>
      </c>
      <c r="D11" s="11">
        <v>3575.4</v>
      </c>
      <c r="E11" s="11">
        <f t="shared" si="0"/>
        <v>1454.1</v>
      </c>
      <c r="F11" s="11"/>
      <c r="G11" s="11"/>
      <c r="H11" s="11">
        <v>5901.2</v>
      </c>
      <c r="I11" s="11">
        <f t="shared" si="1"/>
        <v>2325.7999999999997</v>
      </c>
      <c r="J11" s="11">
        <v>147</v>
      </c>
      <c r="K11" s="11">
        <f t="shared" si="2"/>
        <v>15.821768707482992</v>
      </c>
    </row>
    <row r="12" spans="1:11" ht="12.75">
      <c r="A12" s="10">
        <v>5</v>
      </c>
      <c r="B12" s="10" t="s">
        <v>9</v>
      </c>
      <c r="C12" s="11">
        <v>7991.9</v>
      </c>
      <c r="D12" s="11">
        <v>24798.5</v>
      </c>
      <c r="E12" s="11">
        <f t="shared" si="0"/>
        <v>16806.6</v>
      </c>
      <c r="F12" s="11"/>
      <c r="G12" s="11"/>
      <c r="H12" s="11">
        <v>15915.8</v>
      </c>
      <c r="I12" s="11">
        <f t="shared" si="1"/>
        <v>-8882.7</v>
      </c>
      <c r="J12" s="11">
        <f>414+17</f>
        <v>431</v>
      </c>
      <c r="K12" s="11">
        <f t="shared" si="2"/>
        <v>-20.609512761020884</v>
      </c>
    </row>
    <row r="13" spans="1:11" ht="12.75">
      <c r="A13" s="10">
        <v>6</v>
      </c>
      <c r="B13" s="10" t="s">
        <v>10</v>
      </c>
      <c r="C13" s="11">
        <v>4622.8</v>
      </c>
      <c r="D13" s="11">
        <v>4609.2</v>
      </c>
      <c r="E13" s="11">
        <f t="shared" si="0"/>
        <v>-13.600000000000364</v>
      </c>
      <c r="F13" s="11"/>
      <c r="G13" s="11"/>
      <c r="H13" s="11">
        <v>7444.1</v>
      </c>
      <c r="I13" s="11">
        <f t="shared" si="1"/>
        <v>2834.9000000000005</v>
      </c>
      <c r="J13" s="11">
        <v>2</v>
      </c>
      <c r="K13" s="11">
        <f t="shared" si="2"/>
        <v>1417.4500000000003</v>
      </c>
    </row>
    <row r="14" spans="1:11" ht="12.75">
      <c r="A14" s="10">
        <v>7</v>
      </c>
      <c r="B14" s="10" t="s">
        <v>11</v>
      </c>
      <c r="C14" s="11">
        <v>15324.3</v>
      </c>
      <c r="D14" s="11">
        <v>23564.6</v>
      </c>
      <c r="E14" s="11">
        <f t="shared" si="0"/>
        <v>8240.3</v>
      </c>
      <c r="F14" s="11"/>
      <c r="G14" s="11"/>
      <c r="H14" s="11">
        <v>38664.2</v>
      </c>
      <c r="I14" s="11">
        <f t="shared" si="1"/>
        <v>15099.599999999999</v>
      </c>
      <c r="J14" s="11">
        <f>1203+9</f>
        <v>1212</v>
      </c>
      <c r="K14" s="11">
        <f t="shared" si="2"/>
        <v>12.458415841584157</v>
      </c>
    </row>
    <row r="15" spans="1:11" ht="12.75">
      <c r="A15" s="10">
        <v>8</v>
      </c>
      <c r="B15" s="10" t="s">
        <v>12</v>
      </c>
      <c r="C15" s="11">
        <v>5190.4</v>
      </c>
      <c r="D15" s="11">
        <v>6823.7</v>
      </c>
      <c r="E15" s="11">
        <f t="shared" si="0"/>
        <v>1633.3000000000002</v>
      </c>
      <c r="F15" s="11"/>
      <c r="G15" s="11"/>
      <c r="H15" s="11">
        <v>8836.8</v>
      </c>
      <c r="I15" s="11">
        <f t="shared" si="1"/>
        <v>2013.0999999999995</v>
      </c>
      <c r="J15" s="11">
        <v>925</v>
      </c>
      <c r="K15" s="11">
        <f t="shared" si="2"/>
        <v>2.1763243243243235</v>
      </c>
    </row>
    <row r="16" spans="1:11" ht="12.75">
      <c r="A16" s="10">
        <v>9</v>
      </c>
      <c r="B16" s="10" t="s">
        <v>13</v>
      </c>
      <c r="C16" s="11">
        <v>545.6</v>
      </c>
      <c r="D16" s="11">
        <v>991.6</v>
      </c>
      <c r="E16" s="11">
        <f t="shared" si="0"/>
        <v>446</v>
      </c>
      <c r="F16" s="11"/>
      <c r="G16" s="11"/>
      <c r="H16" s="11">
        <v>1084.7</v>
      </c>
      <c r="I16" s="11">
        <f t="shared" si="1"/>
        <v>93.10000000000002</v>
      </c>
      <c r="J16" s="11">
        <v>282</v>
      </c>
      <c r="K16" s="11">
        <f t="shared" si="2"/>
        <v>0.33014184397163127</v>
      </c>
    </row>
    <row r="17" spans="1:11" ht="12.75">
      <c r="A17" s="10">
        <v>10</v>
      </c>
      <c r="B17" s="10" t="s">
        <v>14</v>
      </c>
      <c r="C17" s="11">
        <v>371.7</v>
      </c>
      <c r="D17" s="11">
        <v>628.3</v>
      </c>
      <c r="E17" s="11">
        <f t="shared" si="0"/>
        <v>256.59999999999997</v>
      </c>
      <c r="F17" s="11"/>
      <c r="G17" s="11"/>
      <c r="H17" s="11">
        <v>1089.2</v>
      </c>
      <c r="I17" s="11">
        <f t="shared" si="1"/>
        <v>460.9000000000001</v>
      </c>
      <c r="J17" s="11">
        <v>547</v>
      </c>
      <c r="K17" s="11">
        <f t="shared" si="2"/>
        <v>0.8425959780621574</v>
      </c>
    </row>
    <row r="18" spans="1:11" ht="12.75">
      <c r="A18" s="10">
        <v>11</v>
      </c>
      <c r="B18" s="10" t="s">
        <v>15</v>
      </c>
      <c r="C18" s="11">
        <v>15755.5</v>
      </c>
      <c r="D18" s="11">
        <v>16963.1</v>
      </c>
      <c r="E18" s="11">
        <f t="shared" si="0"/>
        <v>1207.5999999999985</v>
      </c>
      <c r="F18" s="11"/>
      <c r="G18" s="11"/>
      <c r="H18" s="11">
        <v>18993.3</v>
      </c>
      <c r="I18" s="11">
        <f t="shared" si="1"/>
        <v>2030.2000000000007</v>
      </c>
      <c r="J18" s="11">
        <v>1278</v>
      </c>
      <c r="K18" s="11">
        <f t="shared" si="2"/>
        <v>1.588575899843506</v>
      </c>
    </row>
    <row r="19" spans="1:11" ht="12.75">
      <c r="A19" s="10">
        <v>12</v>
      </c>
      <c r="B19" s="10" t="s">
        <v>16</v>
      </c>
      <c r="C19" s="11">
        <v>8192.9</v>
      </c>
      <c r="D19" s="11">
        <v>8245</v>
      </c>
      <c r="E19" s="11">
        <f t="shared" si="0"/>
        <v>52.100000000000364</v>
      </c>
      <c r="F19" s="11"/>
      <c r="G19" s="11"/>
      <c r="H19" s="11">
        <v>13094.6</v>
      </c>
      <c r="I19" s="11">
        <f t="shared" si="1"/>
        <v>4849.6</v>
      </c>
      <c r="J19" s="11">
        <f>1130+10</f>
        <v>1140</v>
      </c>
      <c r="K19" s="11">
        <f t="shared" si="2"/>
        <v>4.2540350877192985</v>
      </c>
    </row>
    <row r="20" spans="1:11" ht="12.75">
      <c r="A20" s="10">
        <v>13</v>
      </c>
      <c r="B20" s="10" t="s">
        <v>17</v>
      </c>
      <c r="C20" s="11">
        <v>8803</v>
      </c>
      <c r="D20" s="11">
        <v>10350.7</v>
      </c>
      <c r="E20" s="11">
        <f t="shared" si="0"/>
        <v>1547.7000000000007</v>
      </c>
      <c r="F20" s="11"/>
      <c r="G20" s="11"/>
      <c r="H20" s="11">
        <v>20791.7</v>
      </c>
      <c r="I20" s="11">
        <f t="shared" si="1"/>
        <v>10441</v>
      </c>
      <c r="J20" s="11">
        <v>1</v>
      </c>
      <c r="K20" s="11">
        <f t="shared" si="2"/>
        <v>10441</v>
      </c>
    </row>
    <row r="21" spans="1:11" ht="12.75">
      <c r="A21" s="10">
        <v>14</v>
      </c>
      <c r="B21" s="10" t="s">
        <v>18</v>
      </c>
      <c r="C21" s="11">
        <v>5802.5</v>
      </c>
      <c r="D21" s="11">
        <v>11832.8</v>
      </c>
      <c r="E21" s="11">
        <f t="shared" si="0"/>
        <v>6030.299999999999</v>
      </c>
      <c r="F21" s="11"/>
      <c r="G21" s="11"/>
      <c r="H21" s="11">
        <v>14997.1</v>
      </c>
      <c r="I21" s="11">
        <f t="shared" si="1"/>
        <v>3164.300000000001</v>
      </c>
      <c r="J21" s="11">
        <v>569</v>
      </c>
      <c r="K21" s="11">
        <f t="shared" si="2"/>
        <v>5.561159929701232</v>
      </c>
    </row>
    <row r="22" spans="1:11" ht="12.75">
      <c r="A22" s="10">
        <v>15</v>
      </c>
      <c r="B22" s="10" t="s">
        <v>19</v>
      </c>
      <c r="C22" s="11">
        <v>2646.9</v>
      </c>
      <c r="D22" s="11">
        <v>2474.1</v>
      </c>
      <c r="E22" s="11">
        <f t="shared" si="0"/>
        <v>-172.80000000000018</v>
      </c>
      <c r="F22" s="11"/>
      <c r="G22" s="11"/>
      <c r="H22" s="11">
        <v>4821.1</v>
      </c>
      <c r="I22" s="11">
        <f t="shared" si="1"/>
        <v>2347.0000000000005</v>
      </c>
      <c r="J22" s="11">
        <v>224</v>
      </c>
      <c r="K22" s="11">
        <f t="shared" si="2"/>
        <v>10.477678571428573</v>
      </c>
    </row>
    <row r="23" spans="1:11" ht="12.75">
      <c r="A23" s="10">
        <v>16</v>
      </c>
      <c r="B23" s="10" t="s">
        <v>20</v>
      </c>
      <c r="C23" s="11">
        <v>2331.1</v>
      </c>
      <c r="D23" s="11">
        <v>2614.3</v>
      </c>
      <c r="E23" s="11">
        <f t="shared" si="0"/>
        <v>283.2000000000003</v>
      </c>
      <c r="F23" s="11"/>
      <c r="G23" s="11"/>
      <c r="H23" s="11">
        <v>4718</v>
      </c>
      <c r="I23" s="11">
        <f t="shared" si="1"/>
        <v>2103.7</v>
      </c>
      <c r="J23" s="11">
        <v>46</v>
      </c>
      <c r="K23" s="11">
        <f t="shared" si="2"/>
        <v>45.73260869565217</v>
      </c>
    </row>
    <row r="24" spans="1:11" ht="12.75">
      <c r="A24" s="10">
        <v>17</v>
      </c>
      <c r="B24" s="10" t="s">
        <v>21</v>
      </c>
      <c r="C24" s="11">
        <v>3205.6</v>
      </c>
      <c r="D24" s="11">
        <v>5178.8</v>
      </c>
      <c r="E24" s="11">
        <f t="shared" si="0"/>
        <v>1973.2000000000003</v>
      </c>
      <c r="F24" s="11"/>
      <c r="G24" s="11"/>
      <c r="H24" s="11">
        <v>8880.6</v>
      </c>
      <c r="I24" s="11">
        <f t="shared" si="1"/>
        <v>3701.8</v>
      </c>
      <c r="J24" s="11">
        <v>989</v>
      </c>
      <c r="K24" s="11">
        <f t="shared" si="2"/>
        <v>3.7429726996966637</v>
      </c>
    </row>
    <row r="25" spans="1:11" s="14" customFormat="1" ht="12.75">
      <c r="A25" s="12"/>
      <c r="B25" s="12" t="s">
        <v>25</v>
      </c>
      <c r="C25" s="13">
        <f>SUM(C8:C24)</f>
        <v>102172</v>
      </c>
      <c r="D25" s="13">
        <f aca="true" t="shared" si="3" ref="D25:J25">SUM(D8:D24)</f>
        <v>147556.09999999998</v>
      </c>
      <c r="E25" s="13">
        <f t="shared" si="0"/>
        <v>45384.09999999998</v>
      </c>
      <c r="F25" s="13"/>
      <c r="G25" s="13"/>
      <c r="H25" s="13">
        <f t="shared" si="3"/>
        <v>187701.90000000002</v>
      </c>
      <c r="I25" s="13">
        <f t="shared" si="1"/>
        <v>40145.80000000005</v>
      </c>
      <c r="J25" s="13">
        <f t="shared" si="3"/>
        <v>9385</v>
      </c>
      <c r="K25" s="13">
        <f t="shared" si="2"/>
        <v>4.277655833777309</v>
      </c>
    </row>
  </sheetData>
  <sheetProtection/>
  <mergeCells count="11">
    <mergeCell ref="A2:K2"/>
    <mergeCell ref="A4:B4"/>
    <mergeCell ref="A6:A7"/>
    <mergeCell ref="B6:B7"/>
    <mergeCell ref="C6:C7"/>
    <mergeCell ref="D6:D7"/>
    <mergeCell ref="E6:E7"/>
    <mergeCell ref="H6:H7"/>
    <mergeCell ref="I6:I7"/>
    <mergeCell ref="J6:J7"/>
    <mergeCell ref="K6:K7"/>
  </mergeCells>
  <printOptions/>
  <pageMargins left="1.22" right="0.17" top="0.31" bottom="0.75" header="0.21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26"/>
  <sheetViews>
    <sheetView tabSelected="1" zoomScalePageLayoutView="0" workbookViewId="0" topLeftCell="A1">
      <selection activeCell="Q18" sqref="Q18"/>
    </sheetView>
  </sheetViews>
  <sheetFormatPr defaultColWidth="8.8515625" defaultRowHeight="15"/>
  <cols>
    <col min="1" max="1" width="6.140625" style="1" customWidth="1"/>
    <col min="2" max="2" width="15.28125" style="1" customWidth="1"/>
    <col min="3" max="3" width="11.00390625" style="1" customWidth="1"/>
    <col min="4" max="4" width="9.8515625" style="1" customWidth="1"/>
    <col min="5" max="5" width="11.7109375" style="1" customWidth="1"/>
    <col min="6" max="6" width="0.13671875" style="1" hidden="1" customWidth="1"/>
    <col min="7" max="7" width="15.00390625" style="1" hidden="1" customWidth="1"/>
    <col min="8" max="8" width="9.7109375" style="1" customWidth="1"/>
    <col min="9" max="9" width="11.140625" style="1" customWidth="1"/>
    <col min="10" max="10" width="11.421875" style="1" customWidth="1"/>
    <col min="11" max="11" width="10.00390625" style="1" customWidth="1"/>
    <col min="12" max="16384" width="8.8515625" style="1" customWidth="1"/>
  </cols>
  <sheetData>
    <row r="3" spans="1:11" ht="13.5">
      <c r="A3" s="16" t="s">
        <v>34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2.75">
      <c r="A5" s="17" t="s">
        <v>3</v>
      </c>
      <c r="B5" s="17"/>
      <c r="C5" s="4"/>
      <c r="D5" s="5" t="s">
        <v>27</v>
      </c>
      <c r="E5" s="5"/>
      <c r="F5" s="5"/>
      <c r="G5" s="5"/>
      <c r="H5" s="5"/>
      <c r="I5" s="3"/>
      <c r="J5" s="3"/>
      <c r="K5" s="3"/>
    </row>
    <row r="6" spans="1:11" ht="12.75">
      <c r="A6" s="17"/>
      <c r="B6" s="17"/>
      <c r="C6" s="17"/>
      <c r="D6" s="17"/>
      <c r="E6" s="4"/>
      <c r="F6" s="4"/>
      <c r="G6" s="4"/>
      <c r="H6" s="3"/>
      <c r="I6" s="3"/>
      <c r="J6" s="3"/>
      <c r="K6" s="3"/>
    </row>
    <row r="7" spans="1:11" ht="12.75">
      <c r="A7" s="18" t="s">
        <v>0</v>
      </c>
      <c r="B7" s="18" t="s">
        <v>1</v>
      </c>
      <c r="C7" s="18" t="s">
        <v>28</v>
      </c>
      <c r="D7" s="18" t="s">
        <v>29</v>
      </c>
      <c r="E7" s="18" t="s">
        <v>30</v>
      </c>
      <c r="F7" s="7"/>
      <c r="G7" s="7"/>
      <c r="H7" s="18" t="s">
        <v>23</v>
      </c>
      <c r="I7" s="18" t="s">
        <v>24</v>
      </c>
      <c r="J7" s="18" t="s">
        <v>32</v>
      </c>
      <c r="K7" s="18" t="s">
        <v>2</v>
      </c>
    </row>
    <row r="8" spans="1:11" s="9" customFormat="1" ht="113.25" customHeight="1">
      <c r="A8" s="19"/>
      <c r="B8" s="19"/>
      <c r="C8" s="19"/>
      <c r="D8" s="19"/>
      <c r="E8" s="19"/>
      <c r="F8" s="8" t="s">
        <v>26</v>
      </c>
      <c r="G8" s="8" t="s">
        <v>2</v>
      </c>
      <c r="H8" s="19"/>
      <c r="I8" s="19"/>
      <c r="J8" s="19"/>
      <c r="K8" s="19"/>
    </row>
    <row r="9" spans="1:11" ht="12.75">
      <c r="A9" s="10">
        <v>1</v>
      </c>
      <c r="B9" s="10" t="s">
        <v>6</v>
      </c>
      <c r="C9" s="11">
        <v>372.1</v>
      </c>
      <c r="D9" s="11">
        <v>333.3</v>
      </c>
      <c r="E9" s="11">
        <f>D9-C9</f>
        <v>-38.80000000000001</v>
      </c>
      <c r="F9" s="11"/>
      <c r="G9" s="11"/>
      <c r="H9" s="11">
        <v>537.8</v>
      </c>
      <c r="I9" s="11">
        <f aca="true" t="shared" si="0" ref="I9:I26">H9-D9</f>
        <v>204.49999999999994</v>
      </c>
      <c r="J9" s="11">
        <v>1</v>
      </c>
      <c r="K9" s="11">
        <f>I9/J9</f>
        <v>204.49999999999994</v>
      </c>
    </row>
    <row r="10" spans="1:11" ht="12.75">
      <c r="A10" s="10">
        <v>2</v>
      </c>
      <c r="B10" s="10" t="s">
        <v>7</v>
      </c>
      <c r="C10" s="11">
        <v>582.1</v>
      </c>
      <c r="D10" s="11">
        <v>646.8</v>
      </c>
      <c r="E10" s="11">
        <f aca="true" t="shared" si="1" ref="E10:E26">D10-C10</f>
        <v>64.69999999999993</v>
      </c>
      <c r="F10" s="11"/>
      <c r="G10" s="11"/>
      <c r="H10" s="11">
        <v>700.8</v>
      </c>
      <c r="I10" s="11">
        <f t="shared" si="0"/>
        <v>54</v>
      </c>
      <c r="J10" s="11">
        <v>5</v>
      </c>
      <c r="K10" s="11">
        <f>I10/J10</f>
        <v>10.8</v>
      </c>
    </row>
    <row r="11" spans="1:11" ht="12.75">
      <c r="A11" s="10">
        <v>3</v>
      </c>
      <c r="B11" s="10" t="s">
        <v>8</v>
      </c>
      <c r="C11" s="11">
        <v>1257.9</v>
      </c>
      <c r="D11" s="11">
        <v>1420</v>
      </c>
      <c r="E11" s="11">
        <f t="shared" si="1"/>
        <v>162.0999999999999</v>
      </c>
      <c r="F11" s="11"/>
      <c r="G11" s="11"/>
      <c r="H11" s="11">
        <v>1476.8</v>
      </c>
      <c r="I11" s="11">
        <f t="shared" si="0"/>
        <v>56.799999999999955</v>
      </c>
      <c r="J11" s="11">
        <v>4</v>
      </c>
      <c r="K11" s="11">
        <f>I11/J11</f>
        <v>14.199999999999989</v>
      </c>
    </row>
    <row r="12" spans="1:11" ht="12.75">
      <c r="A12" s="10">
        <v>4</v>
      </c>
      <c r="B12" s="10" t="s">
        <v>5</v>
      </c>
      <c r="C12" s="11">
        <v>359.6</v>
      </c>
      <c r="D12" s="11">
        <v>399.7</v>
      </c>
      <c r="E12" s="11">
        <f t="shared" si="1"/>
        <v>40.099999999999966</v>
      </c>
      <c r="F12" s="11"/>
      <c r="G12" s="11"/>
      <c r="H12" s="11">
        <v>490</v>
      </c>
      <c r="I12" s="11">
        <f t="shared" si="0"/>
        <v>90.30000000000001</v>
      </c>
      <c r="J12" s="11">
        <v>15</v>
      </c>
      <c r="K12" s="11">
        <f>I12/J12</f>
        <v>6.0200000000000005</v>
      </c>
    </row>
    <row r="13" spans="1:11" ht="12.75">
      <c r="A13" s="10">
        <v>5</v>
      </c>
      <c r="B13" s="10" t="s">
        <v>9</v>
      </c>
      <c r="C13" s="11">
        <v>2138.3</v>
      </c>
      <c r="D13" s="11">
        <v>2413.5</v>
      </c>
      <c r="E13" s="11">
        <f t="shared" si="1"/>
        <v>275.1999999999998</v>
      </c>
      <c r="F13" s="11"/>
      <c r="G13" s="11"/>
      <c r="H13" s="11">
        <v>2964.8</v>
      </c>
      <c r="I13" s="11">
        <f t="shared" si="0"/>
        <v>551.3000000000002</v>
      </c>
      <c r="J13" s="11">
        <v>7</v>
      </c>
      <c r="K13" s="11">
        <f>I13/J13</f>
        <v>78.75714285714288</v>
      </c>
    </row>
    <row r="14" spans="1:11" ht="12.75">
      <c r="A14" s="10">
        <v>6</v>
      </c>
      <c r="B14" s="10" t="s">
        <v>10</v>
      </c>
      <c r="C14" s="11">
        <v>1064.9</v>
      </c>
      <c r="D14" s="11">
        <v>967.1</v>
      </c>
      <c r="E14" s="11">
        <f t="shared" si="1"/>
        <v>-97.80000000000007</v>
      </c>
      <c r="F14" s="11"/>
      <c r="G14" s="11"/>
      <c r="H14" s="11">
        <v>1004.1</v>
      </c>
      <c r="I14" s="11">
        <f t="shared" si="0"/>
        <v>37</v>
      </c>
      <c r="J14" s="11" t="s">
        <v>35</v>
      </c>
      <c r="K14" s="11" t="s">
        <v>35</v>
      </c>
    </row>
    <row r="15" spans="1:11" ht="12.75">
      <c r="A15" s="10">
        <v>7</v>
      </c>
      <c r="B15" s="10" t="s">
        <v>11</v>
      </c>
      <c r="C15" s="11">
        <v>4060.7</v>
      </c>
      <c r="D15" s="11">
        <v>4183.5</v>
      </c>
      <c r="E15" s="11">
        <f t="shared" si="1"/>
        <v>122.80000000000018</v>
      </c>
      <c r="F15" s="11"/>
      <c r="G15" s="11"/>
      <c r="H15" s="11">
        <v>4513</v>
      </c>
      <c r="I15" s="11">
        <f t="shared" si="0"/>
        <v>329.5</v>
      </c>
      <c r="J15" s="11" t="s">
        <v>35</v>
      </c>
      <c r="K15" s="11" t="s">
        <v>35</v>
      </c>
    </row>
    <row r="16" spans="1:11" ht="12.75">
      <c r="A16" s="10">
        <v>8</v>
      </c>
      <c r="B16" s="10" t="s">
        <v>12</v>
      </c>
      <c r="C16" s="11">
        <v>2101.8</v>
      </c>
      <c r="D16" s="11">
        <v>2167.5</v>
      </c>
      <c r="E16" s="11">
        <f t="shared" si="1"/>
        <v>65.69999999999982</v>
      </c>
      <c r="F16" s="11"/>
      <c r="G16" s="11"/>
      <c r="H16" s="11">
        <v>2487.7</v>
      </c>
      <c r="I16" s="11">
        <f t="shared" si="0"/>
        <v>320.1999999999998</v>
      </c>
      <c r="J16" s="11">
        <v>1</v>
      </c>
      <c r="K16" s="11">
        <f>I16/J16</f>
        <v>320.1999999999998</v>
      </c>
    </row>
    <row r="17" spans="1:11" ht="12.75">
      <c r="A17" s="10">
        <v>9</v>
      </c>
      <c r="B17" s="10" t="s">
        <v>13</v>
      </c>
      <c r="C17" s="11">
        <v>138.5</v>
      </c>
      <c r="D17" s="11">
        <v>71.8</v>
      </c>
      <c r="E17" s="11">
        <f t="shared" si="1"/>
        <v>-66.7</v>
      </c>
      <c r="F17" s="11"/>
      <c r="G17" s="11"/>
      <c r="H17" s="11">
        <v>89.3</v>
      </c>
      <c r="I17" s="11">
        <f t="shared" si="0"/>
        <v>17.5</v>
      </c>
      <c r="J17" s="11" t="s">
        <v>35</v>
      </c>
      <c r="K17" s="11" t="s">
        <v>35</v>
      </c>
    </row>
    <row r="18" spans="1:11" ht="12.75">
      <c r="A18" s="10">
        <v>10</v>
      </c>
      <c r="B18" s="10" t="s">
        <v>14</v>
      </c>
      <c r="C18" s="11">
        <v>255.9</v>
      </c>
      <c r="D18" s="11">
        <v>270.4</v>
      </c>
      <c r="E18" s="11">
        <f t="shared" si="1"/>
        <v>14.499999999999972</v>
      </c>
      <c r="F18" s="11"/>
      <c r="G18" s="11"/>
      <c r="H18" s="11">
        <v>289.3</v>
      </c>
      <c r="I18" s="11">
        <f t="shared" si="0"/>
        <v>18.900000000000034</v>
      </c>
      <c r="J18" s="11" t="s">
        <v>35</v>
      </c>
      <c r="K18" s="11" t="s">
        <v>35</v>
      </c>
    </row>
    <row r="19" spans="1:11" ht="12.75">
      <c r="A19" s="10">
        <v>11</v>
      </c>
      <c r="B19" s="10" t="s">
        <v>15</v>
      </c>
      <c r="C19" s="11">
        <v>2458.9</v>
      </c>
      <c r="D19" s="11">
        <v>2750.1</v>
      </c>
      <c r="E19" s="11">
        <f t="shared" si="1"/>
        <v>291.1999999999998</v>
      </c>
      <c r="F19" s="11"/>
      <c r="G19" s="11"/>
      <c r="H19" s="11">
        <v>2959.4</v>
      </c>
      <c r="I19" s="11">
        <f t="shared" si="0"/>
        <v>209.30000000000018</v>
      </c>
      <c r="J19" s="11" t="s">
        <v>35</v>
      </c>
      <c r="K19" s="11" t="s">
        <v>35</v>
      </c>
    </row>
    <row r="20" spans="1:11" ht="12.75">
      <c r="A20" s="10">
        <v>12</v>
      </c>
      <c r="B20" s="10" t="s">
        <v>16</v>
      </c>
      <c r="C20" s="11">
        <v>2245.4</v>
      </c>
      <c r="D20" s="11">
        <v>1555</v>
      </c>
      <c r="E20" s="11">
        <f t="shared" si="1"/>
        <v>-690.4000000000001</v>
      </c>
      <c r="F20" s="11"/>
      <c r="G20" s="11"/>
      <c r="H20" s="11">
        <v>2421.3</v>
      </c>
      <c r="I20" s="11">
        <f t="shared" si="0"/>
        <v>866.3000000000002</v>
      </c>
      <c r="J20" s="11" t="s">
        <v>35</v>
      </c>
      <c r="K20" s="11" t="s">
        <v>35</v>
      </c>
    </row>
    <row r="21" spans="1:11" ht="12.75">
      <c r="A21" s="10">
        <v>13</v>
      </c>
      <c r="B21" s="10" t="s">
        <v>17</v>
      </c>
      <c r="C21" s="11">
        <v>1048.2</v>
      </c>
      <c r="D21" s="11">
        <v>1097</v>
      </c>
      <c r="E21" s="11">
        <f t="shared" si="1"/>
        <v>48.799999999999955</v>
      </c>
      <c r="F21" s="11"/>
      <c r="G21" s="11"/>
      <c r="H21" s="11">
        <v>1209.2</v>
      </c>
      <c r="I21" s="11">
        <f t="shared" si="0"/>
        <v>112.20000000000005</v>
      </c>
      <c r="J21" s="11" t="s">
        <v>35</v>
      </c>
      <c r="K21" s="11" t="s">
        <v>35</v>
      </c>
    </row>
    <row r="22" spans="1:11" ht="12.75">
      <c r="A22" s="10">
        <v>14</v>
      </c>
      <c r="B22" s="10" t="s">
        <v>18</v>
      </c>
      <c r="C22" s="11">
        <v>2136.9</v>
      </c>
      <c r="D22" s="11">
        <v>2280.3</v>
      </c>
      <c r="E22" s="11">
        <f t="shared" si="1"/>
        <v>143.4000000000001</v>
      </c>
      <c r="F22" s="11"/>
      <c r="G22" s="11"/>
      <c r="H22" s="11">
        <v>2550.2</v>
      </c>
      <c r="I22" s="11">
        <f t="shared" si="0"/>
        <v>269.89999999999964</v>
      </c>
      <c r="J22" s="11">
        <v>14</v>
      </c>
      <c r="K22" s="11">
        <f>I22/J22</f>
        <v>19.278571428571404</v>
      </c>
    </row>
    <row r="23" spans="1:11" ht="12.75">
      <c r="A23" s="10">
        <v>15</v>
      </c>
      <c r="B23" s="10" t="s">
        <v>19</v>
      </c>
      <c r="C23" s="11">
        <v>648.8</v>
      </c>
      <c r="D23" s="11">
        <v>667.2</v>
      </c>
      <c r="E23" s="11">
        <f t="shared" si="1"/>
        <v>18.40000000000009</v>
      </c>
      <c r="F23" s="11"/>
      <c r="G23" s="11"/>
      <c r="H23" s="11">
        <v>800.3</v>
      </c>
      <c r="I23" s="11">
        <f t="shared" si="0"/>
        <v>133.0999999999999</v>
      </c>
      <c r="J23" s="11" t="s">
        <v>35</v>
      </c>
      <c r="K23" s="11" t="s">
        <v>35</v>
      </c>
    </row>
    <row r="24" spans="1:11" ht="12.75">
      <c r="A24" s="10">
        <v>16</v>
      </c>
      <c r="B24" s="10" t="s">
        <v>20</v>
      </c>
      <c r="C24" s="11">
        <v>399.5</v>
      </c>
      <c r="D24" s="11">
        <v>312.7</v>
      </c>
      <c r="E24" s="11">
        <f t="shared" si="1"/>
        <v>-86.80000000000001</v>
      </c>
      <c r="F24" s="11"/>
      <c r="G24" s="11"/>
      <c r="H24" s="11">
        <v>344.2</v>
      </c>
      <c r="I24" s="11">
        <f t="shared" si="0"/>
        <v>31.5</v>
      </c>
      <c r="J24" s="11" t="s">
        <v>35</v>
      </c>
      <c r="K24" s="11" t="s">
        <v>35</v>
      </c>
    </row>
    <row r="25" spans="1:11" ht="12.75">
      <c r="A25" s="10">
        <v>17</v>
      </c>
      <c r="B25" s="10" t="s">
        <v>21</v>
      </c>
      <c r="C25" s="11">
        <v>1062.8</v>
      </c>
      <c r="D25" s="11">
        <v>1093.5</v>
      </c>
      <c r="E25" s="11">
        <f t="shared" si="1"/>
        <v>30.700000000000045</v>
      </c>
      <c r="F25" s="11"/>
      <c r="G25" s="11"/>
      <c r="H25" s="11">
        <v>945.9</v>
      </c>
      <c r="I25" s="11">
        <f t="shared" si="0"/>
        <v>-147.60000000000002</v>
      </c>
      <c r="J25" s="11" t="s">
        <v>35</v>
      </c>
      <c r="K25" s="11" t="s">
        <v>35</v>
      </c>
    </row>
    <row r="26" spans="1:11" s="14" customFormat="1" ht="12.75">
      <c r="A26" s="12"/>
      <c r="B26" s="12" t="s">
        <v>25</v>
      </c>
      <c r="C26" s="15">
        <f>SUM(C9:C25)</f>
        <v>22332.3</v>
      </c>
      <c r="D26" s="13">
        <f>SUM(D9:D25)</f>
        <v>22629.399999999998</v>
      </c>
      <c r="E26" s="13">
        <f t="shared" si="1"/>
        <v>297.09999999999854</v>
      </c>
      <c r="F26" s="13"/>
      <c r="G26" s="13"/>
      <c r="H26" s="13">
        <f>SUM(H9:H25)</f>
        <v>25784.100000000002</v>
      </c>
      <c r="I26" s="13">
        <f t="shared" si="0"/>
        <v>3154.7000000000044</v>
      </c>
      <c r="J26" s="13">
        <f>SUM(J9:J25)</f>
        <v>47</v>
      </c>
      <c r="K26" s="13">
        <f>I26/J26</f>
        <v>67.12127659574477</v>
      </c>
    </row>
  </sheetData>
  <sheetProtection/>
  <mergeCells count="12">
    <mergeCell ref="A3:K3"/>
    <mergeCell ref="A5:B5"/>
    <mergeCell ref="A6:D6"/>
    <mergeCell ref="A7:A8"/>
    <mergeCell ref="B7:B8"/>
    <mergeCell ref="C7:C8"/>
    <mergeCell ref="D7:D8"/>
    <mergeCell ref="E7:E8"/>
    <mergeCell ref="H7:H8"/>
    <mergeCell ref="I7:I8"/>
    <mergeCell ref="J7:J8"/>
    <mergeCell ref="K7:K8"/>
  </mergeCells>
  <printOptions/>
  <pageMargins left="1.25" right="0.17" top="0.28" bottom="0.75" header="0.21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2017-07-13T11:16:27Z</dcterms:modified>
  <cp:category/>
  <cp:version/>
  <cp:contentType/>
  <cp:contentStatus/>
</cp:coreProperties>
</file>