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прил. к 5" sheetId="6" r:id="rId6"/>
    <sheet name="Лист6" sheetId="7" r:id="rId7"/>
    <sheet name="Лист7" sheetId="8" r:id="rId8"/>
    <sheet name="Лист8" sheetId="9" r:id="rId9"/>
    <sheet name="Лист9" sheetId="10" r:id="rId10"/>
  </sheets>
  <definedNames/>
  <calcPr fullCalcOnLoad="1"/>
</workbook>
</file>

<file path=xl/sharedStrings.xml><?xml version="1.0" encoding="utf-8"?>
<sst xmlns="http://schemas.openxmlformats.org/spreadsheetml/2006/main" count="1779" uniqueCount="742">
  <si>
    <t>Объект приватизации,                                                                                         краткая характеристика,                                                                                                                адрес</t>
  </si>
  <si>
    <t>Данные о земельном участке, приватизированном одновременно с объектом недвижимости</t>
  </si>
  <si>
    <t>Способ приватизации</t>
  </si>
  <si>
    <t>Начальная цена объекта</t>
  </si>
  <si>
    <t>Цена       продажи объекта</t>
  </si>
  <si>
    <t>Фактически перечислено в районный бюджет</t>
  </si>
  <si>
    <t>Сумма задолженности на конец отчетного периода</t>
  </si>
  <si>
    <t>Наименование или ФИО покупателя</t>
  </si>
  <si>
    <t>Кадастровый №</t>
  </si>
  <si>
    <t>1-этажный бревенчатый жилой дом, общей площадью 26,8 кв.м, в т.ч. жилой 17,7 кв.м, с холодным пристроем (лит. А, а-1), крытый двор (лит. Г), хозяйственная постройка (лит. Г-1), баня (лит. Г-2),  навес (лит. Г-3), овощная яма (лит. Г-4), расположенный по адресу: Пермский край, Пермский район, с. Лобаново, ул. Полевая, 2</t>
  </si>
  <si>
    <t>Продажа</t>
  </si>
  <si>
    <t>Смирнов Александр Иванович</t>
  </si>
  <si>
    <t>2-х комнатная квартира № 3, общей площадью 48,5 кв.м, в т.ч. жилой 28,5 кв.м, расположенная на первом этаже многоквартирного жилого дома по адресу: Пермский край, Пермский район, Фроловское сельское поселение, с. Фролы, ул. Центральная, 15</t>
  </si>
  <si>
    <t>Выкуп коммерческого найма</t>
  </si>
  <si>
    <t>Ибрагимова Руниза Григорьевна</t>
  </si>
  <si>
    <t>Автомашина ГАЗ-33021, 1995 года выпуска, двигатель № ЗМЗ-402-47187, шасси № S1544005, кузов № отсутствует, цвет светло-бежевый (коричневый), идентификационный номер (VIN) ХТН330210S1544005, паспорт транспортного средства 59 КР 464799 выдан 13.05.2004 года</t>
  </si>
  <si>
    <t>Открытый аукцион</t>
  </si>
  <si>
    <t>Айвазян Роман Геннадьевич</t>
  </si>
  <si>
    <t>1-этажное кирпичное здание бани, общей площадью 190,2 кв.м, котельная, два крыльца (лит. А, А1, а1, а2), по адресу: Пермский край, Пермский район, Савинское сельское поселение, д. Ванюки, ул. Парковая, 9</t>
  </si>
  <si>
    <t>Конкурс</t>
  </si>
  <si>
    <t>Солдатов Владимир Ильич</t>
  </si>
  <si>
    <t>Автомашина ГАЗ-33021, 1996 года выпуска, двигатель № .4026.369936, шасси № Т1614261, кузов № отсутствует, цвет серый (серый)</t>
  </si>
  <si>
    <t>Манелов Игорь Михайлович</t>
  </si>
  <si>
    <t>Помещения магазина общей площадью 47,1 кв.м, расположенные на первом этаже жилого дома по адресу: Пермский край, Пермский район, Фроловское сельское поселение, д. Няшино, ул. Энергетиков, 10</t>
  </si>
  <si>
    <t>Пермское объединенное потребительское общество</t>
  </si>
  <si>
    <t>Двухкомнатная квартира № 3, общей площадью 39,2 кв.м, расположенная на 1 этаже 2-этажного жилого дома по адресу: Пермский край, Пермский район, Сылвенское сельское поселение, пос. Сылва, ул. Заводской переулок, д. № 20</t>
  </si>
  <si>
    <t>Степина Ольга Васильевна</t>
  </si>
  <si>
    <t>Однокомнатная квартира № 11, общей площадью 49,1 кв.м, расположенная на 2 этаже 2-этажного кирпичного жилого дома по адресу: Пермский край, Пермский район, Двуреченское сельское поселение, д. Устиново, ул. Школьная, д. № 29</t>
  </si>
  <si>
    <t>Гусева Валентина Васильев на</t>
  </si>
  <si>
    <t>Однокомнатная квартира № 53, общей площадью 36,4 кв.м, расположенная на 5 этаже 5-ти этажного кирпичного жилого дома по адресу: Пермский край, Пермский район, Кондратовское сельское поселение, ул. Садовое кольцо, д. № 8</t>
  </si>
  <si>
    <t>Шестаков Александр Никола-евич</t>
  </si>
  <si>
    <t>Часть здания бывшего детского сада, назначение: нежилое, общей площадью 217,9 кв.м, номера на поэтажном плане 12-29, с частью холодного пристроя (лит. А, а1), холодный пристрой (лит. а2), часть крыльца (лит. а3), два крыльца (лит. а4, а5), расположенное по адресу: Пермский край, Пермский район, Сылвенское сельское поселение, пос. Сылва, ул. Мичурина, 27</t>
  </si>
  <si>
    <t>Селифонова Любовь Михайловна</t>
  </si>
  <si>
    <t>Двухэтажное кирпичное здание столярного цеха, лит. А, общей площадью 379,7 кв.м, расположенное по адресу: Пермский край, Пермский район, Кукуштанское сельское поселение, пос. Кукуштан</t>
  </si>
  <si>
    <t>ООО "ГЕЛИОС"</t>
  </si>
  <si>
    <t>Часть здания аптеки, назначение: нежилое, санитарии и здравоохранения, общей площадью 74,4 кв.м, этаж второй, номера на поэтажном планне 1-7, расположенного по адресу: Пермский край, Пермский район, Юго-Камское городское поселение, пос. Юго-Камский, ул. Советская, 119</t>
  </si>
  <si>
    <t>Пычков Владимир Александрович</t>
  </si>
  <si>
    <t>Одноэтажное кирпичное здание столовой с двумя пристроями к столовой (лит. СС, С1С1, С2С2), общей площадью 693,0 кв.м, два крыльца (лит. с3с3, с4с4) по адресу: Пермский край, Пермский район, Сылвенское сельское поселение, пос. Сылва</t>
  </si>
  <si>
    <t>5-комнатная квартира № 59, общей площадью 111,3 кв.м, расположенная на 4-5 этажах жилого дома по адресу: Пермский край, Пермский район, Лобановское сельское поселение, с. Лобаново, ул. Строителей, 2/2</t>
  </si>
  <si>
    <t>Захаров Роман Алексндрович</t>
  </si>
  <si>
    <t xml:space="preserve">И.В. Бедрий </t>
  </si>
  <si>
    <t>Форма № С-4</t>
  </si>
  <si>
    <t>Информация о доходах от продажи имущества, находящегося в собственности Пермского района, закрепленного на праве хозяйственного ведения или оперативного управления за организациями, по состоянию на 01 июля 2008 года</t>
  </si>
  <si>
    <t>Наименование организации, на балансе которой находится муниципальное имущество</t>
  </si>
  <si>
    <t>Объект продажи</t>
  </si>
  <si>
    <t>Основание продажи</t>
  </si>
  <si>
    <t>Цена продажи объекта</t>
  </si>
  <si>
    <t>Сумма задолженности</t>
  </si>
  <si>
    <t>Форма № С-1</t>
  </si>
  <si>
    <t>Информация о поступлении в районный бюджет доходов от сдачи в аренду (субаренду) имущества, находящегося в муниципальной собственности Пермского муниципального района, по состоянию на 01 июля 2008 года</t>
  </si>
  <si>
    <t>тыс. руб.</t>
  </si>
  <si>
    <t>№ п/п</t>
  </si>
  <si>
    <t>Категория имущества муниципальной собственности</t>
  </si>
  <si>
    <t>Общая площадь, кв.м</t>
  </si>
  <si>
    <t>Арендуемая площадь, кв.м</t>
  </si>
  <si>
    <t>Арендная плата за период</t>
  </si>
  <si>
    <t>Сумма льготы (скидки) по арендной плате за период с начала года</t>
  </si>
  <si>
    <t>Задолженность на начало года</t>
  </si>
  <si>
    <t>начислено за период с начала года</t>
  </si>
  <si>
    <t>оплачено за период с нчала года</t>
  </si>
  <si>
    <t>Задолженность на конец отчетного периода</t>
  </si>
  <si>
    <t>Имущество, закрепленное за учреждениями на праве оперативного управления</t>
  </si>
  <si>
    <t xml:space="preserve"> -</t>
  </si>
  <si>
    <t>Имущество, закрепленное за предприятиями на прве хозяйственного ведения, в том числе: переданы в аренду имущественные комплексы</t>
  </si>
  <si>
    <t>Имущество, находящееся в казне Пермского района, в том числе: переданы в аренду имущественные комплексы</t>
  </si>
  <si>
    <t>Всего</t>
  </si>
  <si>
    <t>Заместитель главы муниципального района,</t>
  </si>
  <si>
    <t>председатель комитета имущественных отношений</t>
  </si>
  <si>
    <t>И.В. Бедрий</t>
  </si>
  <si>
    <t>Форма № С-5</t>
  </si>
  <si>
    <t>Информация о поступлении в районный бюджет доходов, получаемых в виде арендной платы за земельные участки, государственная собственность на которые не разграничена и которые расположены в границах поселений по состоянию на 01.07.2008г.</t>
  </si>
  <si>
    <t>аренда земельных участков</t>
  </si>
  <si>
    <t>Всего по району</t>
  </si>
  <si>
    <t>по договорам, заключенным администратором</t>
  </si>
  <si>
    <t>по договорам, заключенным (наименование поселения)*</t>
  </si>
  <si>
    <t>по состоянию на начало отчетного периода</t>
  </si>
  <si>
    <t>по состоянию на конец отчетного периода</t>
  </si>
  <si>
    <t>общая площадь земель, сданных в аренду (тыс. кв.м.)</t>
  </si>
  <si>
    <t>Количество заключенных договоров аренды</t>
  </si>
  <si>
    <t>Поступившая арендная плата (тыс. руб) в том числе:</t>
  </si>
  <si>
    <t>в уплату задоженности по предыдущим периодам</t>
  </si>
  <si>
    <t>*</t>
  </si>
  <si>
    <t>текущие платежи</t>
  </si>
  <si>
    <t>Задолженность по арендной плате</t>
  </si>
  <si>
    <t>* Бершетское с/п, Гамовское с/п, Заболотское с/п, Двуреченское с/п, Кондратовске с/п Кояновсоке с/п, Кукуштанское с/п, Култаевское с/п, Курашимское с/п, Лобановское с/п, Лядовское с/п, Мостовское с/п, Мулянское с/п, Н.-Муллинское с/п, Пальниковское с/п, Платошинское с/п, Рождественское с/п, Савинское с/п, Соколовское с/п, Сылвенское с/п, Усть-Качкинское с/п, Фроловское с/п, Хохловское с/п, Юговскоое с/п, Юго-Камское с/п</t>
  </si>
  <si>
    <t>Начальник отдела по землеустройству</t>
  </si>
  <si>
    <t xml:space="preserve">____________ </t>
  </si>
  <si>
    <t>О.В.Попова</t>
  </si>
  <si>
    <t>Форма №  С-9</t>
  </si>
  <si>
    <t>Информация о поступлении в районный бюджет доходов, получаемых в виде арендной платы за земельные участки, находящиеся в собственности Пермского муниципального района по состоянию на 01.07.2008 г.</t>
  </si>
  <si>
    <t>Аренда земельных участков</t>
  </si>
  <si>
    <t>По состоянию на начало отчетного периода</t>
  </si>
  <si>
    <t>По состоянию на конец отчетного периода</t>
  </si>
  <si>
    <t>Общая площадь земель, сданных в аренду (тыс. кв.м.)</t>
  </si>
  <si>
    <t>-</t>
  </si>
  <si>
    <t>Начисленная арендная плата (тыс. руб) :</t>
  </si>
  <si>
    <t>в уплату задолженности по предыдущим периодам</t>
  </si>
  <si>
    <t>Задолженность по арендной плате (тыс. руб.)</t>
  </si>
  <si>
    <t>Заместитель</t>
  </si>
  <si>
    <t>председателя комитета имущественных отношений</t>
  </si>
  <si>
    <t>___________Л.Г.Ведерникова</t>
  </si>
  <si>
    <t>Приложение к  № Форме С-5</t>
  </si>
  <si>
    <t>Рашифровка задолженности по оплате за аренду земельных участков, государственная собственность на которые  не разграничена и которые расположены в границах поселений по состоянию на 01.07.2008г</t>
  </si>
  <si>
    <t>Наименование арендатора</t>
  </si>
  <si>
    <t>Местонахождение и вид разрешенного использования земельного участка</t>
  </si>
  <si>
    <t>Площадь земельного участка</t>
  </si>
  <si>
    <t>Договор аренды</t>
  </si>
  <si>
    <t>Принятые меры администратором по взысканию задолженности</t>
  </si>
  <si>
    <t>Сумма, руб.</t>
  </si>
  <si>
    <t>Дата и № договора</t>
  </si>
  <si>
    <t>Срок действия договора</t>
  </si>
  <si>
    <t>Штрафные санкции, предусмотренные договором</t>
  </si>
  <si>
    <t>Дата образования задолженности</t>
  </si>
  <si>
    <t>Период просрочки платежа</t>
  </si>
  <si>
    <t>Основной долг</t>
  </si>
  <si>
    <t>Штрафные санкции</t>
  </si>
  <si>
    <t>Расшифровка задолженности по договорам, где арендодателем выступает комитет имущественных отношений администрации Пермского муниципального района</t>
  </si>
  <si>
    <t>ООО "Урал-МИГ"</t>
  </si>
  <si>
    <t xml:space="preserve">Двуреченское с/п,  в 0,93 км юго-западнее границы д. Устиново, </t>
  </si>
  <si>
    <t>30.11.04 № Ю-959</t>
  </si>
  <si>
    <t>5 лет</t>
  </si>
  <si>
    <t>пеня в размере 0,1% от суммы за каждый день просрочки</t>
  </si>
  <si>
    <t>31.03.2008-01.07.2008</t>
  </si>
  <si>
    <t>Претензия от 15.07.2008г.</t>
  </si>
  <si>
    <t>ООО "ПНГ-Бутан", 614070, г.Пермь, Ш.Космонавтов, 316 В ИНН 5948023618</t>
  </si>
  <si>
    <t>Савинское с/п, д.Хмели, Ш.Космонавтов, 310</t>
  </si>
  <si>
    <t>24.08.04 Ю-929</t>
  </si>
  <si>
    <t>ООО "Боярин"; г. Пермь, ул. Куйбышева, 132</t>
  </si>
  <si>
    <t>Сылвенскоеая с/а, в 0,4 км сев п.Сылва</t>
  </si>
  <si>
    <t>Ю-519 от 29.07.2002</t>
  </si>
  <si>
    <t>25 лет</t>
  </si>
  <si>
    <t>30.04.2008-01.07.2008</t>
  </si>
  <si>
    <t>ООО "Обухов-Урал", г.Пермь, ул. 25 Октября, 24 д.Хмели Ш.Космонавтов, 332 А ИНН 5902190849</t>
  </si>
  <si>
    <t xml:space="preserve"> Савинское с/п, д.Хмели, Ш.Космонавтов, 332 А</t>
  </si>
  <si>
    <t>Ю-1032 от 01.01.2005</t>
  </si>
  <si>
    <t>10 лет</t>
  </si>
  <si>
    <t xml:space="preserve">с 16.04.2008  01.07.2008 </t>
  </si>
  <si>
    <t>ООО "Облснабстройсервис"</t>
  </si>
  <si>
    <t xml:space="preserve"> Култаевское с/п, п. Протасы</t>
  </si>
  <si>
    <t>№ 9 от 26.02.2008</t>
  </si>
  <si>
    <t>ООО "Новая Мулянка" 614535, с.Мулянка, ул. Октябрьская, 45</t>
  </si>
  <si>
    <t>Пермский край, Пермский район,  Мулянское с/п</t>
  </si>
  <si>
    <t>Ю-212 от 04.04.2008</t>
  </si>
  <si>
    <t>до года</t>
  </si>
  <si>
    <t>с 01.05.08-01.07.08</t>
  </si>
  <si>
    <t>ИТОГО:</t>
  </si>
  <si>
    <t>Расшифровка задолженности по договорам, где арендодателем выступает  Бершетское с/п</t>
  </si>
  <si>
    <t>Расшифровка задолженности по договорам, где арендодателем выступает  Гамовское с/п</t>
  </si>
  <si>
    <t>Логинов Николай Васильевич</t>
  </si>
  <si>
    <t>с. Гамово ул. Банная, огород-во</t>
  </si>
  <si>
    <t>27.07.05 №681</t>
  </si>
  <si>
    <t>274дня</t>
  </si>
  <si>
    <t>уведомление</t>
  </si>
  <si>
    <t>Котельникова Вера Александровна</t>
  </si>
  <si>
    <t>с.Гамово, с/т "Виктория" сад-во</t>
  </si>
  <si>
    <t>01.09.06 №927</t>
  </si>
  <si>
    <t>274 дня</t>
  </si>
  <si>
    <t>Власова Нина Михайловна</t>
  </si>
  <si>
    <t>д. Страшная лпх</t>
  </si>
  <si>
    <t>04.06.03 №249</t>
  </si>
  <si>
    <t>до 3 лет</t>
  </si>
  <si>
    <t>Черепанова Елена Александровна</t>
  </si>
  <si>
    <t>д.Осенцы  сенокос</t>
  </si>
  <si>
    <t>14.07.98 №500</t>
  </si>
  <si>
    <t>до 10 лет</t>
  </si>
  <si>
    <t>Беляев Евгений Геннадьевич</t>
  </si>
  <si>
    <t>с.Гамово, ПОЗ.26 Лпх</t>
  </si>
  <si>
    <t>01.10.05 №239</t>
  </si>
  <si>
    <t>Четина Валентина Алексеевна</t>
  </si>
  <si>
    <t>с.Гамово, ПОЗ.30 лпх</t>
  </si>
  <si>
    <t>01.06.06 №700</t>
  </si>
  <si>
    <t>Пустовалов Алексей Александрович</t>
  </si>
  <si>
    <t>с.Гамово гар. стр-во</t>
  </si>
  <si>
    <t>14.03.06 №133</t>
  </si>
  <si>
    <t>Федосеев Анатолий Иосифович</t>
  </si>
  <si>
    <t>с.Гамово гар-ое стр-во</t>
  </si>
  <si>
    <t>01.08.06 №220</t>
  </si>
  <si>
    <t>Вопилова Нина Ивановна</t>
  </si>
  <si>
    <t>09.10.06 №449</t>
  </si>
  <si>
    <t>Расшифровка задолженности по договорам, где арендодателем выступает  Двуреченское с/п</t>
  </si>
  <si>
    <t>Расшифровка задолженности по договорам, где арендодателем выступает  Заболотское с/п</t>
  </si>
  <si>
    <t>Расшифровка задолженности по договорам, где арендодателем выступает  Кондратовское с/п</t>
  </si>
  <si>
    <t>Расшифровка задолженности по договорам, где арендодателем выступает  Кояновское с/п</t>
  </si>
  <si>
    <t>Расшифровка задолженности по договорам, где арендодателем выступает  Кукуштанское с/п</t>
  </si>
  <si>
    <t>Медведев Андрей Александрович</t>
  </si>
  <si>
    <t>п.Кукуштан, ул.Сибирский тракт</t>
  </si>
  <si>
    <t>№7 от 01.03.2006</t>
  </si>
  <si>
    <t>15.02.08-01.04.08</t>
  </si>
  <si>
    <t>претензии, приглашение на экономический совет,  исковое заявление в суд</t>
  </si>
  <si>
    <t>№6 от 01.03.2006</t>
  </si>
  <si>
    <t>претензии, приглашение на экономический совет исковое заявление в суд</t>
  </si>
  <si>
    <t>№5 от 01.03.2006</t>
  </si>
  <si>
    <t>п.Кукуштан, ул.Чапаева, д.54</t>
  </si>
  <si>
    <t>№4 от 01.03.2006</t>
  </si>
  <si>
    <t>49 лет</t>
  </si>
  <si>
    <t>ООО "Кремнийорганика"</t>
  </si>
  <si>
    <t>п.Кукуштан, ул.Промышленная, 1</t>
  </si>
  <si>
    <t>№ 19 от 15.05.2006</t>
  </si>
  <si>
    <t>45 лет</t>
  </si>
  <si>
    <t xml:space="preserve"> 15.11.2007- 01.04.2008</t>
  </si>
  <si>
    <t>Исковое заявление в суд</t>
  </si>
  <si>
    <t>Итого</t>
  </si>
  <si>
    <t>Расшифровка задолженности по договорам, где арендодателем выступает  Култаевское с/п</t>
  </si>
  <si>
    <t>Адылов Айнур Рафильевич</t>
  </si>
  <si>
    <t>с.Башкултаево  под общественную застройку (строительство магазина)</t>
  </si>
  <si>
    <t>№ П-884 от 20.07.2006</t>
  </si>
  <si>
    <t>с 12.05.2006 по 10.05.2009</t>
  </si>
  <si>
    <t>с 2006</t>
  </si>
  <si>
    <t>Быкова Татьяна Алексеевна</t>
  </si>
  <si>
    <t>с.Култаево, ул.Октябрьская  под общественную застройку (торговый павильон)</t>
  </si>
  <si>
    <t>№ П-870 от 02.06.2006</t>
  </si>
  <si>
    <t xml:space="preserve">до 31.12.2006 </t>
  </si>
  <si>
    <t>№356 от 04.04.2007</t>
  </si>
  <si>
    <t>до 31.12.2007</t>
  </si>
  <si>
    <t>с 2007</t>
  </si>
  <si>
    <t>Гепп Светлана Викторовна</t>
  </si>
  <si>
    <t>с.Култаево, ул.Р.Кашина, 94а под общественную застройку (овощехранилище 7)</t>
  </si>
  <si>
    <t>кн.2 № 988 от 13.07.07</t>
  </si>
  <si>
    <t>с 25.06.2007 по 23.06.2010</t>
  </si>
  <si>
    <t>с 2008</t>
  </si>
  <si>
    <t>Гордиенко Владимир Павлович</t>
  </si>
  <si>
    <t xml:space="preserve">с.Култаево,  под общественную застройку </t>
  </si>
  <si>
    <t>кн. № 24 П-774 от 07.09.2005</t>
  </si>
  <si>
    <t>с 26.08.2005 по 25.08.2008</t>
  </si>
  <si>
    <t>Кожокарь Валерий Васильевич</t>
  </si>
  <si>
    <t>с.Култаево, ул.Р.Кашина, под объекты транспорта Автомобильного (гаражное строительство)</t>
  </si>
  <si>
    <t>№ 617 от 17.05.2007</t>
  </si>
  <si>
    <t>с 18.04.2007 по 16.04.2010</t>
  </si>
  <si>
    <t>Митюкова Любовь Борисовна</t>
  </si>
  <si>
    <t>с.Култаево, ул.Р.Кашина, под общественную застройку (установка торгового павильона)</t>
  </si>
  <si>
    <t>№ П-925 от 08.11.2006</t>
  </si>
  <si>
    <t>с 27.10.2006 по 25.10.2009</t>
  </si>
  <si>
    <t>Смирнов Борис Борисович</t>
  </si>
  <si>
    <t xml:space="preserve">с.Култаево, ул.Р.Кашина, под промышленные предприятия </t>
  </si>
  <si>
    <t>кн.2 за № 2108 от 07.04.2008</t>
  </si>
  <si>
    <t>с 01.02.2008 по 30.01.2011</t>
  </si>
  <si>
    <t>Фомин Дмитрий Владимирович</t>
  </si>
  <si>
    <t>с.Култаево, ул.Р.Кашина, д.94/1-2, под промышленные предприятия (объект недвижимости-столярый цех)</t>
  </si>
  <si>
    <t>кн. № 24 П-742 от 22.06.2005</t>
  </si>
  <si>
    <t>с 01.06.2005 по 31.05.2008</t>
  </si>
  <si>
    <t>Швецов Дмитрий Александрович</t>
  </si>
  <si>
    <t>с.Култаево                                  под промышленные предприятия (строительство пилорамы)</t>
  </si>
  <si>
    <t>№1213 от 24.08.2007</t>
  </si>
  <si>
    <t>с 17.08.2007 по 15.08.2010</t>
  </si>
  <si>
    <t>ЗАО "Промнефтегазстрой"</t>
  </si>
  <si>
    <t>с.Култаево, ул.Сибирская, 2, под объекты транспорта Автомобильного (автогазозаправочная станция)</t>
  </si>
  <si>
    <t>кн.№ 6, Ю-870 от 07.06.2004</t>
  </si>
  <si>
    <t>с 24.05.2004 по 23.05.2010</t>
  </si>
  <si>
    <t xml:space="preserve">ООО "Стройнефтьресурс" </t>
  </si>
  <si>
    <t>с.Култаево, ул.Нижнемуллинская                под жилую застройку Среднеэтажную</t>
  </si>
  <si>
    <t>№Ю-201 от 30.08.2006</t>
  </si>
  <si>
    <t>с 28.08.2006 по 26.08.2009</t>
  </si>
  <si>
    <t>ООО "Евроремстрой"</t>
  </si>
  <si>
    <t>с.Култаево, ул.Сибирская              под промышленные предприятия</t>
  </si>
  <si>
    <t xml:space="preserve"> №Ю-218 от 03.10.2006</t>
  </si>
  <si>
    <t>с 19.09.2006 по 17.09.2009</t>
  </si>
  <si>
    <t>ОАО "Уралсвязьинформ" (директор- Федосеев Александр Петрович)</t>
  </si>
  <si>
    <t>с.Култаево, ул.Р.Кашина, 53а,  под объекты связи, радиовещания, телевидения и информатики</t>
  </si>
  <si>
    <t>кн.28 №Ю-130 от 07.11.2007</t>
  </si>
  <si>
    <t>с 29.10.2007 по 27.10.2012</t>
  </si>
  <si>
    <t>ООО "Пермтрансгаз"</t>
  </si>
  <si>
    <t>с.Култаево (3 уч-ка) под объекты инженерного оборудования Газоснабжения</t>
  </si>
  <si>
    <t>с 05.10.2007 по 03.10.2056</t>
  </si>
  <si>
    <t>за фактич. пользование</t>
  </si>
  <si>
    <t>Расшифровка задолженности по договорам, где арендодателем выступает  Курашимское с/п</t>
  </si>
  <si>
    <t>Гаспарян Ольга Александровна</t>
  </si>
  <si>
    <t>Чурекова, 4 под объекты общего пользования</t>
  </si>
  <si>
    <t>№ 27 10.11.05г.</t>
  </si>
  <si>
    <t>02.11.08г.</t>
  </si>
  <si>
    <t>16.04.08г</t>
  </si>
  <si>
    <t>75 дней</t>
  </si>
  <si>
    <t>Костарева Людмила Анатольевна</t>
  </si>
  <si>
    <t>Молодежная,10 Торговый павильон</t>
  </si>
  <si>
    <t>б/н 21.06.01 г.</t>
  </si>
  <si>
    <t>31.12.11г.</t>
  </si>
  <si>
    <t>16.04.08г.</t>
  </si>
  <si>
    <t>Воробьев Денис Сергеевич</t>
  </si>
  <si>
    <t>К.Маркса Торговый павильон</t>
  </si>
  <si>
    <t>№ 5 14.07.06г.</t>
  </si>
  <si>
    <t>на неопред. Срок</t>
  </si>
  <si>
    <t>Филиал ЦЭС ОАО "Пермэнерго"</t>
  </si>
  <si>
    <t>Чурекова под объекты инженерного оборудования Электроснаб.</t>
  </si>
  <si>
    <t>№ 6 30.12.97г.</t>
  </si>
  <si>
    <t>31.12.22г.</t>
  </si>
  <si>
    <t>Пермское ОПО</t>
  </si>
  <si>
    <t>Чурекова, 1 магазин</t>
  </si>
  <si>
    <t>№ 2 05.04.06г.</t>
  </si>
  <si>
    <t>ООО ПКФ "Деревообрабатывающий завод"</t>
  </si>
  <si>
    <t>К.Маркса, 29</t>
  </si>
  <si>
    <t>№ 5 20.03.07г.</t>
  </si>
  <si>
    <t>Расшифровка задолженности по договорам, где арендодателем выступает  Лобановское с/п</t>
  </si>
  <si>
    <t>ООО НПО "Колос"</t>
  </si>
  <si>
    <t>с.Лобаново, ул. Центральная, 120 б</t>
  </si>
  <si>
    <t>Ю-1018 от 26.04.05</t>
  </si>
  <si>
    <t>15.04.2005-01.07.2008</t>
  </si>
  <si>
    <t>Расшифровка задолженности по договорам, где арендодателем выступает  Лядовское с/п</t>
  </si>
  <si>
    <t>Расшифровка задолженности по договорам, где арендодателем выступает  Мулянское с/п</t>
  </si>
  <si>
    <t>Расшифровка задолженности по договорам, где арендодателем выступает  Мостовское с/п</t>
  </si>
  <si>
    <t>Расшифровка задолженности по договорам, где арендодателем выступает  Нижнемуллинское с/п</t>
  </si>
  <si>
    <t>Расшифровка задолженности по договорам, где арендодателем выступает  Пальниковское с/п</t>
  </si>
  <si>
    <t>ЧП Козлова Н.В.</t>
  </si>
  <si>
    <t>с.Н.Пальник,  Советская,б/н под общественную застройку (торговый павильон)</t>
  </si>
  <si>
    <t>05.02.2007 № 30</t>
  </si>
  <si>
    <t xml:space="preserve">                          по 31.12.2008</t>
  </si>
  <si>
    <t>0,1% пеня от просроченной суммы за каждый день просрочки</t>
  </si>
  <si>
    <t>31.12.07 01.04.2008</t>
  </si>
  <si>
    <t>ЧП Кулаков А.М.</t>
  </si>
  <si>
    <t>с.Н.Пальник,  Советская,б/н под объекты транспорта автомобильного (строительство АГЗС)</t>
  </si>
  <si>
    <t>14.09.2005 №25</t>
  </si>
  <si>
    <t>с14.10.2005 по 14.10.2008</t>
  </si>
  <si>
    <t>16.04.08 по 01.07.2008</t>
  </si>
  <si>
    <t>Расшифровка задолженности по договорам, где арендодателем выступает  Платошинское с/п</t>
  </si>
  <si>
    <t>Расшифровка задолженности по договорам, где арендодателем выступает  рождественское с/п</t>
  </si>
  <si>
    <t>Расшифровка задолженности по договорам, где арендодателем выступает  Савинское с/п</t>
  </si>
  <si>
    <t>Расшифровка задолженности по договорам, где арендодателем выступает  Сылвенское с/п</t>
  </si>
  <si>
    <t>ОАО "Ляды"</t>
  </si>
  <si>
    <t>п.Сылва, под общественную застройку</t>
  </si>
  <si>
    <t>№ 69 от 01.06.1995</t>
  </si>
  <si>
    <t>20.03.08 01.07.08</t>
  </si>
  <si>
    <t>уведомление о погашении задолженности</t>
  </si>
  <si>
    <t>ОАО "ПТФ Пермская"</t>
  </si>
  <si>
    <t>№ 274 от 01.08.02</t>
  </si>
  <si>
    <t>Валеев Р.М.</t>
  </si>
  <si>
    <t>п.Сылва, ул. Поюеды, 1б, под объекты инженерного оборудования Газоснабжения</t>
  </si>
  <si>
    <t>№ 508 от 19.11.2007</t>
  </si>
  <si>
    <t>Пергаева Л.А.</t>
  </si>
  <si>
    <t xml:space="preserve">К(Ф)Х п. Сылва, ул. Луговая </t>
  </si>
  <si>
    <t>№П-207 от 15.04.01</t>
  </si>
  <si>
    <t>РО Церковь ХВЕП "Новый завет"</t>
  </si>
  <si>
    <t>от 01.01.06</t>
  </si>
  <si>
    <t>Сумбайкина И.В.</t>
  </si>
  <si>
    <t>с.Троица, цл. Советская, 72 а, под объекты инженерного оборудования Электроснабжения</t>
  </si>
  <si>
    <t>№ 323 от 01.01.2005</t>
  </si>
  <si>
    <t>20.03.08 01.04.08</t>
  </si>
  <si>
    <t>Веселкова И.В.</t>
  </si>
  <si>
    <t>с.Троица, ул. Набережная, 12 г, для туристско-рекреационной деятельности</t>
  </si>
  <si>
    <t>№ 269 от 01.01.2002</t>
  </si>
  <si>
    <t>Рабинович Р.С.</t>
  </si>
  <si>
    <t>для туристско-рекреационной деятельности</t>
  </si>
  <si>
    <t>№ 310 от 01.01.2004</t>
  </si>
  <si>
    <t>Расшифровка задолженности по договорам, где арендодателем выступает  Соколовское с/п</t>
  </si>
  <si>
    <t>Расшифровка задолженности по договорам, где арендодателем выступает  Усть-Качкинское с/п</t>
  </si>
  <si>
    <t>Расшифровка задолженности по договорам, где арендодателем выступает  Фроловское с/п</t>
  </si>
  <si>
    <t xml:space="preserve">ФГУП "Учхоз "Липовая Гора" Пермской ГСХА </t>
  </si>
  <si>
    <t>с. Фролы, ул. Сибирская, д. 30в (под объекты транспорта Ав-томобильного)</t>
  </si>
  <si>
    <t xml:space="preserve"> №Ю-839 от 17.03. 2004г.</t>
  </si>
  <si>
    <t>Пеня 0,03%</t>
  </si>
  <si>
    <t>01.01.2007-31.03.08</t>
  </si>
  <si>
    <t xml:space="preserve">Некомерческое товарищество "Наутилус" </t>
  </si>
  <si>
    <t>д. Жебреи, ул. Набережная, общественная застройка (противопожарный пирс)</t>
  </si>
  <si>
    <t xml:space="preserve"> №Ю- 36 от 10.08.2005</t>
  </si>
  <si>
    <t>01.04.08 01.07.08</t>
  </si>
  <si>
    <t>ОАО "Уралсвязьинформ"</t>
  </si>
  <si>
    <t>д. Жебреи, под объекты связи</t>
  </si>
  <si>
    <t xml:space="preserve"> Ю - 15 от 18.02.2005</t>
  </si>
  <si>
    <t>3 года</t>
  </si>
  <si>
    <t>ООО "Уралстройинвест"</t>
  </si>
  <si>
    <t>с. Фролы, ул. Береговая, Луговая, Строителей</t>
  </si>
  <si>
    <t>№Ю-205 от 05.09.  2006</t>
  </si>
  <si>
    <t>ОАО "ТКС "Сылва"</t>
  </si>
  <si>
    <t>д. Жебреи, ул. Советская, д. 6а</t>
  </si>
  <si>
    <t>№Ю-187 от 28.02.  2008</t>
  </si>
  <si>
    <t xml:space="preserve">ИП Петров Александр Евгеньевич </t>
  </si>
  <si>
    <t>пос. Лесоучасток 831, ул. Центральная, д. 21</t>
  </si>
  <si>
    <t xml:space="preserve"> за №П-757 </t>
  </si>
  <si>
    <t>ИП Русс Николай Адольфович</t>
  </si>
  <si>
    <t>д. Жебреи, ул. Советская, д. 8а</t>
  </si>
  <si>
    <t xml:space="preserve">23.10.2006  №П-923 </t>
  </si>
  <si>
    <t>пос. Лесоучасток 831, ул. Центральная, д. 19</t>
  </si>
  <si>
    <t xml:space="preserve">23.10.2006  №П-922 </t>
  </si>
  <si>
    <t>ИП Мосиашвили Жиули Ревазович</t>
  </si>
  <si>
    <t>с. Фролы, ул. Центральная, д. 1</t>
  </si>
  <si>
    <t xml:space="preserve"> 11.02. 2002  №П-313</t>
  </si>
  <si>
    <t xml:space="preserve">ИП Бусырева Марина Игоревна </t>
  </si>
  <si>
    <t>с. Фролы, ул. Луговая, д. 1а</t>
  </si>
  <si>
    <t xml:space="preserve"> 22.08. 2005  №П - 769</t>
  </si>
  <si>
    <t>д. Дерибы, ул. Луговая, д. 20а</t>
  </si>
  <si>
    <t>01.11. 2007 №1472</t>
  </si>
  <si>
    <t>ИП Кропачева Людмила Григорьевна</t>
  </si>
  <si>
    <t>д. Замулянка, ул. Сибирская</t>
  </si>
  <si>
    <t>14.12.2007 №1680</t>
  </si>
  <si>
    <t>ИП Зайцева Любовь Ивановна</t>
  </si>
  <si>
    <t>д. Жебреи, ул. Советская, д. 6б</t>
  </si>
  <si>
    <t>12.04.2007№382</t>
  </si>
  <si>
    <t>ИП Галазеева Флера Шайхнуровна</t>
  </si>
  <si>
    <t>д. Броды, ул. Строителей, д. 1</t>
  </si>
  <si>
    <t>20.09. 2007 по 19.09.  2012</t>
  </si>
  <si>
    <t>с 01.01. 2008г по 31.03. 2008г.</t>
  </si>
  <si>
    <t>ИП Требухов Максим Владимирович</t>
  </si>
  <si>
    <t>с. Фролы, ул. Садовая, 19</t>
  </si>
  <si>
    <t>05.02.2007№85</t>
  </si>
  <si>
    <t>ИП Ветошкин Николай Алексеевич</t>
  </si>
  <si>
    <t>с. Фролы, ул. Садовая, д.11</t>
  </si>
  <si>
    <t>17.11.2005 №П-799</t>
  </si>
  <si>
    <t>ИП Шурыгин Алексей Борисович</t>
  </si>
  <si>
    <t>с. Фролы, ул. Садовая, д.20а</t>
  </si>
  <si>
    <t>07.10. 2005 №П- 785</t>
  </si>
  <si>
    <t>25.06.   2004 №52 01.07.2004 №24 №П-609</t>
  </si>
  <si>
    <t>14.02.2007 №П - 2</t>
  </si>
  <si>
    <t>ИП Вяткин Дмитрий Васильевич</t>
  </si>
  <si>
    <t>пос. Лесоучасток 831, ул. Центральная, д. 10</t>
  </si>
  <si>
    <t>28. 01.  2003  28.01. 2003 №8 №П-427</t>
  </si>
  <si>
    <t>пос. Лесоучасток 831, ул. Центральная,</t>
  </si>
  <si>
    <t>06.09.2007 №1276</t>
  </si>
  <si>
    <t>Расшифровка задолженности по договорам, где арендодателем выступает  Хохловское с/п</t>
  </si>
  <si>
    <t>Расшифровка задолженности по договорам, где арендодателем выступает  Юговское с/п</t>
  </si>
  <si>
    <t>Шестаков Николай Иванович</t>
  </si>
  <si>
    <t>Пермский край, Пермский район, Юговское с\п, п.Юг, ул.Калинина,78 под промыш.предпр.</t>
  </si>
  <si>
    <t>10.11.06  №582</t>
  </si>
  <si>
    <t>01.10.06 - 30.09.11</t>
  </si>
  <si>
    <t>0,1% от просрочен.суммы за каждый день просрочки</t>
  </si>
  <si>
    <t xml:space="preserve"> 02.08.2007г.</t>
  </si>
  <si>
    <t>02.08.2007-01.07.2008</t>
  </si>
  <si>
    <t>претензии</t>
  </si>
  <si>
    <t>Шестакова Елена Викторовна</t>
  </si>
  <si>
    <t>Пермский край, Пермский район, Юговское с\п, п.Юг, ул.Акулова, 4  под коммун-складские объекты</t>
  </si>
  <si>
    <t>31.03.05     № 497</t>
  </si>
  <si>
    <t>01.01.05 - 30.12.08</t>
  </si>
  <si>
    <t>02.08.2007-01.07.2009</t>
  </si>
  <si>
    <t>ГУП "УКС Пермского края"</t>
  </si>
  <si>
    <t>Пермский край, Пермский район, Юговское с\п, п.Юг, ул.Советская, 25  под общественную застройку</t>
  </si>
  <si>
    <t>05.12.2007 № 643</t>
  </si>
  <si>
    <t>01.06.07 - 30.05.08</t>
  </si>
  <si>
    <t>Расшифровка задолженности по договорам, где арендодателем выступает  Юго-Камское с/п</t>
  </si>
  <si>
    <t>ВСЕГО:</t>
  </si>
  <si>
    <t>Председатель комитета имущественных отношений администрации Пермского муниципального района</t>
  </si>
  <si>
    <t>______________</t>
  </si>
  <si>
    <t>И.В.Бедрий</t>
  </si>
  <si>
    <t>Форма №С-6</t>
  </si>
  <si>
    <t>Информация о поступлении в районыый бюджет доходов от продажи земельных участков, государственная собственность на которые не разграничена и которые расположены в границах поселений по состоянию на 30.06.2008г.</t>
  </si>
  <si>
    <t>Адрес проданного земельного участка</t>
  </si>
  <si>
    <t>Площадь, кв.м.</t>
  </si>
  <si>
    <t>Наименование объекта недвижимости в случае его наличия на продоваемом земельном участке</t>
  </si>
  <si>
    <t>Разрешенный вид функционального использования земельного участка</t>
  </si>
  <si>
    <t>Выбранный способ продажи с указанием основания (статья Земельного кодекса РФ)</t>
  </si>
  <si>
    <t>Началь-ная цена, тыс. руб.</t>
  </si>
  <si>
    <t>Цена продажи объекта, тыс. руб.</t>
  </si>
  <si>
    <t>Фактически перечислено в районный бюджет за отчетный период, тыс. руб.</t>
  </si>
  <si>
    <t xml:space="preserve">1. </t>
  </si>
  <si>
    <t>Продажа земельных участков для строительства либо под существующими объектами недвижимости, не относящимися к жилым строениям</t>
  </si>
  <si>
    <t>Бершетское с/п., с. Бершеть, ул. Мира; блок IV, ряд 1б, гараж 72</t>
  </si>
  <si>
    <t>гараж</t>
  </si>
  <si>
    <t>дла гаражного строительства</t>
  </si>
  <si>
    <t>ст. 36 ЗК</t>
  </si>
  <si>
    <t>Гамовское с/п., в 2,9 км западнее д. Ширково</t>
  </si>
  <si>
    <t>кирпичное строение</t>
  </si>
  <si>
    <t>для ведения крестьянского (фермерского хозяйства)</t>
  </si>
  <si>
    <t>Нижнемуллинское с/п., д. Петровка</t>
  </si>
  <si>
    <t>Кукуштанское с/п., п. Кукуштан, пер.Дрожзаводский</t>
  </si>
  <si>
    <t>магазин</t>
  </si>
  <si>
    <t>под общественную застройку</t>
  </si>
  <si>
    <t>Кукуштанское с/п., п. Кукуштан, ул. Промышленная, д. 1</t>
  </si>
  <si>
    <t>ангар</t>
  </si>
  <si>
    <t>Лобановское с/п., с. Лобаново, ул. Центральная, д. 29</t>
  </si>
  <si>
    <t>здание прачечной</t>
  </si>
  <si>
    <t>Мостовское с/п., д. Мостовая, ул. Центральная, д. 10</t>
  </si>
  <si>
    <t>Мостовское с/п., д. Мостовая, ул. Мира, д. 20</t>
  </si>
  <si>
    <t>магазин-бар</t>
  </si>
  <si>
    <t xml:space="preserve">Платошинское с/п., с. Платошино, ул. Владимирова, д. 19 </t>
  </si>
  <si>
    <t>Платошинское с/п., с. Платошино, ул. Пионерская, д. 15</t>
  </si>
  <si>
    <t>Савинское с/п., д. Хмели, шоссе Космонавтов, д. 320б/1</t>
  </si>
  <si>
    <t>здание проходной</t>
  </si>
  <si>
    <t>Усть-Качкинское с/п., п. Красный Восход</t>
  </si>
  <si>
    <t>гостевой дом</t>
  </si>
  <si>
    <t>Усть-Качкинское с/п., д. Гамы, ул. Камская, д. 25</t>
  </si>
  <si>
    <t>Савинское с/п., д. Хмели, шоссе Космонавтов, д. 304/1</t>
  </si>
  <si>
    <t>под объекты транспорта Автомобильного</t>
  </si>
  <si>
    <t>Фроловское с/п, в 0,850 км северо-восточнее д. Липаки</t>
  </si>
  <si>
    <t>баня</t>
  </si>
  <si>
    <t>Юго-Камское г/п., р.п. Юго-Камский, ул. Советская, д. 1.</t>
  </si>
  <si>
    <t>Кукуштанское с/п., п. Кукуштан, ул. Сибирский тракт, д. 15</t>
  </si>
  <si>
    <t>овощной склад</t>
  </si>
  <si>
    <t>под промышленные предприятия</t>
  </si>
  <si>
    <t>Савинское с/п., в 3,1 км западнее д. Большое Савино</t>
  </si>
  <si>
    <t>трансформаторная подстанция</t>
  </si>
  <si>
    <t>Савинское с/п., д. Хмели, шоссе Космонавтов, д. 330а/3</t>
  </si>
  <si>
    <t>стоянка</t>
  </si>
  <si>
    <t>Савинское с/п., д. Хмели, шоссе Космонавтов, д. 312а</t>
  </si>
  <si>
    <t>здание адмистративно-бытового корпуса</t>
  </si>
  <si>
    <t>Усть-Качкинское , примыкает к южной границе д.Дворцовая Слудка</t>
  </si>
  <si>
    <t>детский оздоровительный комплекс</t>
  </si>
  <si>
    <t>Култаевское с/п, с.Култаево, ул.Р.Кашина, д.94/1-2</t>
  </si>
  <si>
    <t>мебельный цех</t>
  </si>
  <si>
    <t>Фроловское с/п., в 0,13 км западнее д. Няшино</t>
  </si>
  <si>
    <t>дом сторожа</t>
  </si>
  <si>
    <t>для ведения крестьянского (фермерского)хозяйства</t>
  </si>
  <si>
    <t>Кондратовское с/п, д. Кондратово, ул. Камская</t>
  </si>
  <si>
    <t>Савинское с/п., д. Хмели, ш. Космонавтов, 320г/8</t>
  </si>
  <si>
    <t>для гаражного строительства</t>
  </si>
  <si>
    <t>Савинское с/п., д. Хмели, ш. Космонавтов, 320г/4</t>
  </si>
  <si>
    <t>Савинское с/п., д. Хмели, ш. Космонавтов, 320г/7</t>
  </si>
  <si>
    <t>Савинское с/п., д. Хмели, ш. Космонавтов, 320г/13</t>
  </si>
  <si>
    <t>Савинское с/п., д. Хмели, ш. Космонавтов, 320г/9</t>
  </si>
  <si>
    <t>Савинское с/п., д. Хмели, ш. Космонавтов, 320г/2</t>
  </si>
  <si>
    <t>Савинское с/п., д. Хмели, ш. Космонавтов, 320г/11</t>
  </si>
  <si>
    <t>Савинское с/п., д. Хмели, ш. Космонавтов, 320г/6</t>
  </si>
  <si>
    <t>Савинское с/п., д. Хмели, ш. Космонавтов, 320г/3</t>
  </si>
  <si>
    <t>Савинское с/п., д. Песьянка</t>
  </si>
  <si>
    <t xml:space="preserve">автосалон </t>
  </si>
  <si>
    <t>для иных целей (асфальтобетонное замощение)</t>
  </si>
  <si>
    <t>Савинское с/п., д. Хмели</t>
  </si>
  <si>
    <t>здание автоцентра "HYNDAI"</t>
  </si>
  <si>
    <t>для иных целей (для благоустройства территории - озеленение и асфальтирование)</t>
  </si>
  <si>
    <t>Двуреченское с/п., п. Горный, ул. Лямина, 2а</t>
  </si>
  <si>
    <t>картофелехранилище</t>
  </si>
  <si>
    <t>для сельскохозяйственного производства</t>
  </si>
  <si>
    <t>Фроловское с/п.,  в 1,365 км юго-восточнее д. Канабеково</t>
  </si>
  <si>
    <t>кафе</t>
  </si>
  <si>
    <t>примерно в 1,3 км по направлению на северо-восток от ориентира: Пермский край, Пермский район, Бершетское с/п, д. Янычи, расположенного за пределами участка; в 0,9 км по направлению на восток от ориентира: Пермский край, Пермский район, Бершетское с/п, с/т «Самоцветы»</t>
  </si>
  <si>
    <t>пионерский лагерь</t>
  </si>
  <si>
    <t>Мостовское с/п., днт «Велта», уч. 65</t>
  </si>
  <si>
    <t>дачный дом</t>
  </si>
  <si>
    <t>под жилую застройку Дачную</t>
  </si>
  <si>
    <t>Мостовское с/п., днт «Велта», уч. 4</t>
  </si>
  <si>
    <t>Двуреченское с/п., д. Нестюково, ул. Трактовая, д. 43</t>
  </si>
  <si>
    <t>Двуреченское с/п., п. Ферма, ул. Некрасова, д. 10</t>
  </si>
  <si>
    <t>Кукуштанское с/п., п. Кукуштан, примерно в 0,25 км юго-западнее от д. 22 по ул. Островского; АЗС № 62</t>
  </si>
  <si>
    <t>АЗС-№62</t>
  </si>
  <si>
    <t>Савинское с/п., д. Хмели, ш.Космонавтов, д. 320а</t>
  </si>
  <si>
    <t>контора,котельная, проходная, гараж, склад</t>
  </si>
  <si>
    <t>под производственную базу</t>
  </si>
  <si>
    <t>Двуреченское с/п., п. Ферма, ул. Нефтяников, д. 21</t>
  </si>
  <si>
    <t>компрессорная</t>
  </si>
  <si>
    <t>Култаевское с/п., с. Култаево, ул. Романа Кашина</t>
  </si>
  <si>
    <t>овощехранилище</t>
  </si>
  <si>
    <t>Култаевское с/п., д. Севастьяны</t>
  </si>
  <si>
    <t>скважина</t>
  </si>
  <si>
    <t>Култаевское с/п., в 0,034 км севернее д. Севастьяны</t>
  </si>
  <si>
    <t>Култаевское с/п., в 0,047 км севернее д. Севастьяны</t>
  </si>
  <si>
    <t>завод мясокостной муки</t>
  </si>
  <si>
    <t>Савинское с/п., д. Хмели, шоссе Космонавтов</t>
  </si>
  <si>
    <t>здание автоцентра "FORD"</t>
  </si>
  <si>
    <t>Савинское с/п., в 3 км западнее д. Большое Савино</t>
  </si>
  <si>
    <t>склад,гараж,ТП,</t>
  </si>
  <si>
    <t>Фроловское с/п., в 0,37 км западнее д. Замулянка</t>
  </si>
  <si>
    <t>склад</t>
  </si>
  <si>
    <t xml:space="preserve">Фроловское с/п., с. Фролы, ул. Садовая, 20а </t>
  </si>
  <si>
    <t>Фроловское с/п., в 0,5 км западнее д. Замулянка</t>
  </si>
  <si>
    <t>склад, испытательный стенд</t>
  </si>
  <si>
    <t>Савинское с/п., д. Хмели, ш. Космонавтов, д. 316/20</t>
  </si>
  <si>
    <t>административное здание, склад</t>
  </si>
  <si>
    <t>Двуреченское с/п., п. Ферма</t>
  </si>
  <si>
    <t>котельная</t>
  </si>
  <si>
    <t>Култаевское с/п., с. Култаево, ул. Р.Кашина, д. 101</t>
  </si>
  <si>
    <t>цех</t>
  </si>
  <si>
    <t>Савинское с/п., д. Хмели, шоссе Космонавтов, 316/16</t>
  </si>
  <si>
    <t>Кукуштанское с/п., п. Кукуштан, ул. Промышленная, д. 1б</t>
  </si>
  <si>
    <t>пилорама, столярный цех</t>
  </si>
  <si>
    <t>итого по разделу 1</t>
  </si>
  <si>
    <t xml:space="preserve">2. </t>
  </si>
  <si>
    <t>Продажа земельных участков для индивидуальной жилой застройки либо под объектами индивидуальной жилой застройки.</t>
  </si>
  <si>
    <t>Двуреченское с/п., п. Ферма, ул. Спортивная, д. 13</t>
  </si>
  <si>
    <t>жилой дом</t>
  </si>
  <si>
    <t>под жилую застройку Индивидуальную</t>
  </si>
  <si>
    <t>Сылвенское с/п, с.п. Сылва, ул. Верх-Сылвенская, д. 15/1</t>
  </si>
  <si>
    <t>Сылвенское с/п, с.п. Сылва, ул. Юбилейная, д. 13</t>
  </si>
  <si>
    <t>Сылвенское с/п, с.п. Сылва, ул. Победы, д. 36</t>
  </si>
  <si>
    <t>Пермский край, Пермский район, Заболотское с/п, д.Растягаево</t>
  </si>
  <si>
    <t>аукцион (ст.38.1 Земельного Кодекса РФ)</t>
  </si>
  <si>
    <t>Пермский край, Пермский район, Хохловское с/п, д.Заозерье</t>
  </si>
  <si>
    <t>Пермский край, Пермский район, Двуреченское с/п, д.Устиново, ул.Верхняя,15</t>
  </si>
  <si>
    <t>Пермский край, Пермский район, Двуреченское с/п, д.Устиново, ул.Верхняя,11</t>
  </si>
  <si>
    <t>Пермский край, Пермский район, Двуреченское с/п, д.Устиново, ул.Верхняя,1</t>
  </si>
  <si>
    <t>Пермский край, Пермский район, Двуреченское с/п, д.Устиново, ул.Верхняя,16</t>
  </si>
  <si>
    <t>Пермский край, Пермский район, Двуреченское с/п, д.Устиново, ул.Верхняя,5</t>
  </si>
  <si>
    <t>Пермский край, Пермский район, Двуреченское с/п, д.Устиново, ул.Верхняя,3</t>
  </si>
  <si>
    <t>Пермский край, Пермский район, Двуреченское с/п, д.Устиново, ул.Верхняя,4</t>
  </si>
  <si>
    <t>Пермский край, Пермский район, Двуреченское с/п, д.Устиново, ул.Верхняя,7</t>
  </si>
  <si>
    <t>Пермский край, Пермский район, Двуреченское с/п, д.Устиново, ул.Верхняя,13</t>
  </si>
  <si>
    <t>Пермский край, Пермский район, Двуреченское с/п, д.Устиново, ул.Верхняя,9</t>
  </si>
  <si>
    <t>Двуреченское с/п., д. Нестюково, ул. Ключевая, д. 1а</t>
  </si>
  <si>
    <t xml:space="preserve">Фроловское с/п., д. Жебреи, ул. Архитектурная, 34; позиция 346 </t>
  </si>
  <si>
    <t>Двуреченское с/п., д. Нестюково, ул. Садовая, д. 4</t>
  </si>
  <si>
    <t>Двуреченское с/п., п. Ферма, ул. Весенняя, д. 4</t>
  </si>
  <si>
    <t>Двуреченское с/п., д. Устиново, позиция 19</t>
  </si>
  <si>
    <t>Двуреченское с/п., д. Устиново, позиция 18</t>
  </si>
  <si>
    <t xml:space="preserve">Хохловское с/п., д. Карасье </t>
  </si>
  <si>
    <t>Пермский край, Пермский район, Двуреченское с/п, д.Нестюково, ул.Садовая, поз.23. Кадастровый номер: 59:32:000 00 00:0231</t>
  </si>
  <si>
    <t>Пермский край, Пермский район, Хохловское с/п, д.Глушата</t>
  </si>
  <si>
    <t>итого по разделу 2</t>
  </si>
  <si>
    <t>3.</t>
  </si>
  <si>
    <t>Продажа земельных участков под многоквартирными жилыми домами, введенными в эксплуатацию</t>
  </si>
  <si>
    <t>итого по разделу 3</t>
  </si>
  <si>
    <t>4.</t>
  </si>
  <si>
    <t>Продажа земельных участков для ведения личного подсобного хозяйства, садоводства и огородничества.</t>
  </si>
  <si>
    <t>Бершетское с/п., с. Бершеть, ул. Сибирский тракт, д. 86а</t>
  </si>
  <si>
    <t>для ведения личного подсобного хозяйства</t>
  </si>
  <si>
    <t>Бершетское с/п., с. Бершеть, ул. Сибирский тракт, д. 59</t>
  </si>
  <si>
    <t>Двуреченское с/п., д. Нестюково, ул. Бабинская, д. 43</t>
  </si>
  <si>
    <t>Кукуштанское с/п., п. Кукуштан, ул. Коммунстическая, д. 17 а</t>
  </si>
  <si>
    <t>Кукуштанское с/п., п. Кукуштан, ул. УЖД, д. 1, кв. 1</t>
  </si>
  <si>
    <t>Култаевское с/п., с. Башкултаево, ул. Колхозная, д. 15</t>
  </si>
  <si>
    <t>Култаевское с/п., с. Култаево, ул. Веселая</t>
  </si>
  <si>
    <t>Култаевское с/п., д. Болгары, ул. Луговая</t>
  </si>
  <si>
    <t xml:space="preserve">Култаевское с/п., с. Култаево, пер. Чистые пруды </t>
  </si>
  <si>
    <t>Култаевское с/п., д. Кичаново, ул. Береговая</t>
  </si>
  <si>
    <t>Курашимское с/п., с. Курашим, ул. Юбилейная, д. 17</t>
  </si>
  <si>
    <t xml:space="preserve">Лобановское с/п., с. Лобаново, в 0,32 км северо-восточнее д. 10 по ул. Молодежная </t>
  </si>
  <si>
    <t>Лобановское с/п., с. Лобаново, ул. Культуры, д. 7, кв. 2</t>
  </si>
  <si>
    <t>Лядовское с/п., д. Малая, ул. Новая, д. 10, кв. 1</t>
  </si>
  <si>
    <t>Нижнемуллинское с/п., д. Петровка, ул. Молодежная, д. 2</t>
  </si>
  <si>
    <t>Нижнемуллинское с/п., д. Петровка, ул. Строителей, д. 6, кв. 1</t>
  </si>
  <si>
    <t>Нижнемуллинское с/п., д. Петровка, ул. Строителей, д. 4, кв. 2</t>
  </si>
  <si>
    <t>Рождественское с/п., п. Новый, ул. Южная</t>
  </si>
  <si>
    <t>Рождественское с/п., д. Ермозы</t>
  </si>
  <si>
    <t>Савинское с/п., д. Ванюки, ул. Парковая, д. 11-а</t>
  </si>
  <si>
    <t>Савинское с/п., д. Ясыри, ул. Светлая, д. 2</t>
  </si>
  <si>
    <t>Усть-Качкинское с/п., п. Красный Восход, в 0,1 км северо-восточнее д. 1а по ул. Новосельская</t>
  </si>
  <si>
    <t>Сылвенское с/п., с. Троица, ул. Степная, д. 19-г</t>
  </si>
  <si>
    <t>Сылвенское с/п, д. Алебастрово, ул. Советская, д. 13</t>
  </si>
  <si>
    <t>Сылвенское с/п., с. Троица, ул. Спортивная, д. 12</t>
  </si>
  <si>
    <t>Усть-Качкинское с/п., д. Гамы, ул. Дубровская, д. 17</t>
  </si>
  <si>
    <t>Фроловское с/п, с. Фролы, ул. Луговая, д. 14, кв. 2</t>
  </si>
  <si>
    <t>Фроловское с/п., д. Замараево, ул. Дорожная, д. 10</t>
  </si>
  <si>
    <t>Хохловское с/п., д. Сухая</t>
  </si>
  <si>
    <t>Юговское с/п., п. Юг, просп. Комсомольский, д. 13</t>
  </si>
  <si>
    <t>Юговское с/п., п. Юг, ул. Куйбышева, д. 65</t>
  </si>
  <si>
    <t>Юговское с/п., п. Юг, ул. Гагарина, д. 81</t>
  </si>
  <si>
    <t>Мостовское с/п, в 0,87 км южнее д. Комарово, поз. 133</t>
  </si>
  <si>
    <t>садовый дом</t>
  </si>
  <si>
    <t>для садоводства</t>
  </si>
  <si>
    <t>Мостовское с/п, в 0,55 км южнее д. Комарово</t>
  </si>
  <si>
    <t>Усть-Качкинское с/п., в 0,02 км севернее д. Гамы</t>
  </si>
  <si>
    <t>Усть-Качкинское с/п., в 0,01 км севернее д. Гамы</t>
  </si>
  <si>
    <t>Усть-Качкинское с/п., в 0,46 км севернее д. Гамы</t>
  </si>
  <si>
    <t>Усть-Качкинское с/п., в 0,41 км севернее д. Гамы</t>
  </si>
  <si>
    <t xml:space="preserve">Фроловское с/п., в 0,36 км юго-западнее д. Никулино </t>
  </si>
  <si>
    <t>Хохловское с/п., с. Хохловка</t>
  </si>
  <si>
    <t>Хохловское с/п., д. Заозерье, ул. Центральная, д. 23 г</t>
  </si>
  <si>
    <t>Пермский край, Пермский район, Хохловское с/п, д.Скобелевка</t>
  </si>
  <si>
    <t>аукцион (ст.38 Земельного Кодекса РФ)</t>
  </si>
  <si>
    <t>Гамовское с/п., с. Гамово, ул. Молодежная, д. 19</t>
  </si>
  <si>
    <t>Кукуштанское с/п., п. Кукуштан, ул. Коммунстическая, д. 13</t>
  </si>
  <si>
    <t>Култаевское с/п., д. Кичаново, ул. Казанский тракт; позиция 11</t>
  </si>
  <si>
    <t>Култаевское с/п., с. Култаево, ул. Мелиораторов, д. 7-а, кв. 1</t>
  </si>
  <si>
    <t>Култаевское с/п., с. Култаево, ул. Сибирская, позиция 4</t>
  </si>
  <si>
    <t>Мостовское с/п., д. Дуброво, ул. Подлесная, д. 6</t>
  </si>
  <si>
    <t>Савинское с/п., д. Ясыри, ул. Светлая, д. 10</t>
  </si>
  <si>
    <t>Савинское с/п., д. Большое Савино, ул. Аэродромная, д. 7</t>
  </si>
  <si>
    <t>Савинское с/п., д. Ясыри, ул. Яблоневый переулок, д. 3</t>
  </si>
  <si>
    <t>Савинское с/п., д. Крохово, ул. Полевая, д. 18-б</t>
  </si>
  <si>
    <t>Култаевское с/п., д. Севастьяны, ул. Запашная, д. 2</t>
  </si>
  <si>
    <t>Сылвенское с/п, с.п. Сылва, ул. Ватутина, д. 24, кв. 2</t>
  </si>
  <si>
    <t>Фроловское с/п., д. Вазелята, ул. Нагорная, д. 2б</t>
  </si>
  <si>
    <t>Усть-Качкинское с/п., д. Гамы, в 0,25 км юго-западнее д. 34 по ул. Камская</t>
  </si>
  <si>
    <t>Лобановское с/п., д. Касимово, ул. Молодежная, д. 3, кв. 1</t>
  </si>
  <si>
    <t>Усть-Качкинское с/п., д. Гамы, ул. Камская, д. 54</t>
  </si>
  <si>
    <t>Савинское с/п., д. Ясыри, тракт Казанский, д. 12а</t>
  </si>
  <si>
    <t>Култаевское с/п., с. Култаево, ул. Пермская; позиция 56</t>
  </si>
  <si>
    <t xml:space="preserve">Пермский край, Пермский район, Култаевское с/п., с. Култаево, ул. Кедровая; позиция 96 </t>
  </si>
  <si>
    <t>Кукуштанское с/п., п. Кукуштан, ул. Интернациональная, д. 52</t>
  </si>
  <si>
    <t>Фроловское с/п., с. Фролы, ул. Центральная, д. 21</t>
  </si>
  <si>
    <t>Усть-Качкинское с/п., п. Красный Восход, ул. Полевая, д. 5, кв. 2</t>
  </si>
  <si>
    <t>Нижнемуллинское с/п., д. Петровка, ул. Строителей, д. 6, кв. 2</t>
  </si>
  <si>
    <t>Нижнемуллинское с/п., с. Нижние Муллы, ул. Ключевая, д. 15</t>
  </si>
  <si>
    <t>Нижнемуллинское с/п., с. Нижние Муллы, ул. Больничная, д. 9а</t>
  </si>
  <si>
    <t>Култаевское с/п., с. Култаево, ул. Пермская; позиция 53</t>
  </si>
  <si>
    <t>Платошинское с/п., с. Платошино, ул. Уральская, д. 16</t>
  </si>
  <si>
    <t>Мостовское с/п., д. Комарово, ул. Центральная, д. 35 а</t>
  </si>
  <si>
    <t>Пермский край, Пермский район, Хохловское с/п, с.Хохловка. Кадастровый номер: 59:32:300 00 06:0381</t>
  </si>
  <si>
    <t>Пермский край, Пермский район, с/п Хохловское, д.Скобелевка.. Кадастровый номер: 59:32:302 00 03:0750</t>
  </si>
  <si>
    <t xml:space="preserve">Пермский край, Пермский район, Платошинское с/п, с.Платошино, ул.Строиетлей, 12. </t>
  </si>
  <si>
    <t>Мостовское с/п., в 0,77 км южнее д. Комарово, позиция 139</t>
  </si>
  <si>
    <t>Рождественское с/п., с. Сташково, ул. Новая, д. 22</t>
  </si>
  <si>
    <t>Рождественское с/п., с. Сташково</t>
  </si>
  <si>
    <t>Кондратовское с/п, д. Берег Камы, снт «Тополек», уч. 45 а</t>
  </si>
  <si>
    <t xml:space="preserve">Култаевское с/п., д. Аникино </t>
  </si>
  <si>
    <t xml:space="preserve">Заболотское с/п., в 0,002 км восточнее д. Демино </t>
  </si>
  <si>
    <t xml:space="preserve">Кондратовское с/п., д. Берег Камы </t>
  </si>
  <si>
    <t>Мостовское с/п, в 0,168 км юго-восточнее д. Мостовая</t>
  </si>
  <si>
    <t>Мостовское с/п, в 0,226 км юго-восточнее д. Мостовая</t>
  </si>
  <si>
    <t>Мостовское с/п, в 0,204 км юго-восточнее д. Мостовая</t>
  </si>
  <si>
    <t>Пермский край, Пермский район, Мулянское с/п, п.Мулянка. Кадастровый номер: 59:32:389 00 13:0095.</t>
  </si>
  <si>
    <t xml:space="preserve">для ведения личного подсобного хозяйства. </t>
  </si>
  <si>
    <t>Пермский край, Пермский район, Мулянское с/п, д.Горбуново. Кадастровый номер: 59:32:396 00 06:5564.</t>
  </si>
  <si>
    <t>Пермский край, Пермский район, Мулянское с/п, с.Кольцово. Кадастровый номер: 59:32:378 00 01:0056.</t>
  </si>
  <si>
    <t xml:space="preserve">Пермский край, Пермский район, Юго-Камское с/п, р/п Юго-Камский, ул.Декабристов, 13. Кадастровый номер: 59:32:010 00 09:6640. </t>
  </si>
  <si>
    <t>итого по разделу 4</t>
  </si>
  <si>
    <t>5.</t>
  </si>
  <si>
    <t>Продажа земельных участков, предназначенных для иных целей.</t>
  </si>
  <si>
    <t>Пермский край, Пермский район, Култаевское с/п, п. Протасы</t>
  </si>
  <si>
    <t>под жилую застройку Малоэтажную</t>
  </si>
  <si>
    <t>Пермский край, Пермский район, Юговское с/п, п.Юг</t>
  </si>
  <si>
    <t>Сылвенское с/п., с. Троица</t>
  </si>
  <si>
    <t>Сылвенское с/п., в 0,16 км севернее с. Троица</t>
  </si>
  <si>
    <t xml:space="preserve">Пермский край, Пермский район, Кондратовское с/п, д.Кондратово, ул.Культуры примерно в 0,001 км южнее дома 5/2. </t>
  </si>
  <si>
    <t xml:space="preserve">под общественную застройку </t>
  </si>
  <si>
    <t xml:space="preserve">: Пермский край, Пермский район, Савинское с/п, д.Хмели. </t>
  </si>
  <si>
    <t>под жилую застройку Среднеэтажную</t>
  </si>
  <si>
    <t>итого по разделу 5:</t>
  </si>
  <si>
    <t>всего</t>
  </si>
  <si>
    <t>Начальник отдела по землеустройству комитета имущественных отношений                                  ______________О.В. Попова</t>
  </si>
  <si>
    <t>*поступления на 30.06.2008г.будут отражены в отчете об исполнении консолидированного бюджета района на 01.08.2008г.</t>
  </si>
  <si>
    <t>Форма №С-7</t>
  </si>
  <si>
    <t>Информация о поступлении в районный бюджет доходов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поселений по состоянию на 30.06.2008г.</t>
  </si>
  <si>
    <t>№п/п</t>
  </si>
  <si>
    <t>Адрес участка</t>
  </si>
  <si>
    <t>Площадь участка</t>
  </si>
  <si>
    <t>Начальная цена (тыс. руб.)</t>
  </si>
  <si>
    <t>Цена продажи(тыс. руб.)</t>
  </si>
  <si>
    <t>Фактически перечислено в районный бюджет за отчетный период(тыс. руб.)</t>
  </si>
  <si>
    <t>Сумма задолженности на конец отчетного периода(тыс. руб.)</t>
  </si>
  <si>
    <t>Пермский край, Пермский район, Култаевское с/п, Протасы</t>
  </si>
  <si>
    <t>итого</t>
  </si>
  <si>
    <t>Форма №С-8</t>
  </si>
  <si>
    <t>Информация о поступлении в районыый бюджет доходов от продажи земельных участков, находящихся в собственности Пермского муниципального района по состоянию на 30.06.2008г.</t>
  </si>
  <si>
    <t>Началь-ная цена, руб.(тыс. руб.)</t>
  </si>
  <si>
    <t>Цена продажи объекта, руб.(тыс. руб.)</t>
  </si>
  <si>
    <t>Форма № С-2</t>
  </si>
  <si>
    <t>Информация о поступлении в районный бюджет дивидендов по акциям и доходов от прочих форм участия в капитале, находящихся в собственности Пермского района, по состоянию на 01 июля 2008 года</t>
  </si>
  <si>
    <t>(нарастающим итогом с начала года)</t>
  </si>
  <si>
    <t>Наименование объекта</t>
  </si>
  <si>
    <t>Доля Пермского района в УК (%)</t>
  </si>
  <si>
    <t>Сумма задолженности на начало года</t>
  </si>
  <si>
    <t>Сумма дивидендов, часть прибыли, подлежащие перечислению в районный бюджет</t>
  </si>
  <si>
    <t>Фактически перечислено</t>
  </si>
  <si>
    <t>Сумма задолженности на конец года</t>
  </si>
  <si>
    <t>Примечание</t>
  </si>
  <si>
    <t>1.</t>
  </si>
  <si>
    <t>Дивиденды по акциям, находящимся в собственности Пермского района</t>
  </si>
  <si>
    <t>1.1.</t>
  </si>
  <si>
    <t>ООО "РЭМ-Сервис"</t>
  </si>
  <si>
    <t>1.2.</t>
  </si>
  <si>
    <t>ООО "Универсал"</t>
  </si>
  <si>
    <t>1.3.</t>
  </si>
  <si>
    <t>ООО "Пермское эксплуатационно-строительное предприятие"</t>
  </si>
  <si>
    <t>1.4.</t>
  </si>
  <si>
    <t>ОАО "ТКС-Сылва"</t>
  </si>
  <si>
    <t>1.5.</t>
  </si>
  <si>
    <t>ОАО "Райтеплоэнерго-Сервис"</t>
  </si>
  <si>
    <t>1.6.</t>
  </si>
  <si>
    <t>ОАО "Пермское эксплуатационно-строительное предприятие"</t>
  </si>
  <si>
    <t>1.7.</t>
  </si>
  <si>
    <t>ООО "Юго-Камское ЖКХ"</t>
  </si>
  <si>
    <t>Итого по разделу 1</t>
  </si>
  <si>
    <t>2.</t>
  </si>
  <si>
    <t>Часть прибыли иных коммерческих организаций, в которых Пермский район яляется участником совместно с другими хозяйствующими субъектами</t>
  </si>
  <si>
    <t>Итого по разделу 2</t>
  </si>
  <si>
    <t>Форма № С-3</t>
  </si>
  <si>
    <t>Информация о поступлении в районный бюджет доходов от приватизации объектов,                                                                                                                                                                                                                                                                          находящихся в собственности Пермского района, по состоянию на 01 июля 2008 года</t>
  </si>
  <si>
    <t xml:space="preserve">                                                     (нарастающим итогом с начала года)</t>
  </si>
  <si>
    <t>рублей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</si>
</sst>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00"/>
    <numFmt numFmtId="183" formatCode="#,##0.0000"/>
    <numFmt numFmtId="184" formatCode="0.0000"/>
    <numFmt numFmtId="185" formatCode="0.000"/>
    <numFmt numFmtId="186" formatCode="0.000000"/>
    <numFmt numFmtId="187" formatCode="#,##0;[Red]#,##0"/>
    <numFmt numFmtId="188" formatCode="#,##0.00;[Red]#,##0.00"/>
  </numFmts>
  <fonts count="19">
    <font>
      <sz val="10"/>
      <name val="Arial"/>
      <family val="0"/>
    </font>
    <font>
      <sz val="12.5"/>
      <name val="Times New Roman"/>
      <family val="1"/>
    </font>
    <font>
      <b/>
      <sz val="12.5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 Cyr"/>
      <family val="0"/>
    </font>
    <font>
      <b/>
      <sz val="8"/>
      <name val="Arial Cyr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name val="Times New Roman Cyr"/>
      <family val="1"/>
    </font>
    <font>
      <sz val="10"/>
      <name val="Times New Roman"/>
      <family val="1"/>
    </font>
    <font>
      <b/>
      <sz val="10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2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 vertical="top" wrapText="1" shrinkToFit="1"/>
    </xf>
    <xf numFmtId="0" fontId="0" fillId="0" borderId="1" xfId="0" applyBorder="1" applyAlignment="1">
      <alignment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181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4" fillId="0" borderId="1" xfId="0" applyFont="1" applyBorder="1" applyAlignment="1">
      <alignment/>
    </xf>
    <xf numFmtId="0" fontId="7" fillId="0" borderId="1" xfId="0" applyFont="1" applyFill="1" applyBorder="1" applyAlignment="1">
      <alignment horizontal="center" vertical="top" wrapText="1" readingOrder="1"/>
    </xf>
    <xf numFmtId="0" fontId="4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1" xfId="0" applyNumberFormat="1" applyFont="1" applyFill="1" applyBorder="1" applyAlignment="1">
      <alignment horizontal="center" vertical="top" wrapText="1" readingOrder="1"/>
    </xf>
    <xf numFmtId="0" fontId="4" fillId="0" borderId="1" xfId="0" applyFont="1" applyBorder="1" applyAlignment="1">
      <alignment/>
    </xf>
    <xf numFmtId="0" fontId="7" fillId="0" borderId="1" xfId="0" applyNumberFormat="1" applyFont="1" applyFill="1" applyBorder="1" applyAlignment="1">
      <alignment vertical="top" wrapText="1" readingOrder="1"/>
    </xf>
    <xf numFmtId="0" fontId="4" fillId="0" borderId="2" xfId="0" applyFont="1" applyBorder="1" applyAlignment="1">
      <alignment/>
    </xf>
    <xf numFmtId="0" fontId="8" fillId="0" borderId="1" xfId="0" applyNumberFormat="1" applyFont="1" applyFill="1" applyBorder="1" applyAlignment="1">
      <alignment horizontal="center" vertical="top" wrapText="1" readingOrder="1"/>
    </xf>
    <xf numFmtId="0" fontId="9" fillId="0" borderId="1" xfId="0" applyFont="1" applyBorder="1" applyAlignment="1">
      <alignment/>
    </xf>
    <xf numFmtId="181" fontId="9" fillId="0" borderId="1" xfId="0" applyNumberFormat="1" applyFont="1" applyBorder="1" applyAlignment="1">
      <alignment/>
    </xf>
    <xf numFmtId="14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8" fillId="0" borderId="1" xfId="0" applyNumberFormat="1" applyFont="1" applyFill="1" applyBorder="1" applyAlignment="1">
      <alignment vertical="top" wrapText="1" readingOrder="1"/>
    </xf>
    <xf numFmtId="0" fontId="4" fillId="0" borderId="1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4" fillId="0" borderId="3" xfId="0" applyFont="1" applyBorder="1" applyAlignment="1">
      <alignment horizontal="left"/>
    </xf>
    <xf numFmtId="0" fontId="7" fillId="0" borderId="3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81" fontId="9" fillId="0" borderId="1" xfId="0" applyNumberFormat="1" applyFont="1" applyBorder="1" applyAlignment="1">
      <alignment vertical="top" wrapText="1"/>
    </xf>
    <xf numFmtId="14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 shrinkToFit="1"/>
    </xf>
    <xf numFmtId="0" fontId="4" fillId="0" borderId="0" xfId="0" applyFont="1" applyAlignment="1">
      <alignment/>
    </xf>
    <xf numFmtId="0" fontId="9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10" fontId="4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vertical="justify" wrapText="1"/>
    </xf>
    <xf numFmtId="0" fontId="9" fillId="0" borderId="1" xfId="0" applyFont="1" applyBorder="1" applyAlignment="1">
      <alignment vertical="justify" wrapText="1"/>
    </xf>
    <xf numFmtId="10" fontId="9" fillId="0" borderId="1" xfId="0" applyNumberFormat="1" applyFont="1" applyBorder="1" applyAlignment="1">
      <alignment vertical="justify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0" fontId="9" fillId="0" borderId="1" xfId="0" applyNumberFormat="1" applyFont="1" applyBorder="1" applyAlignment="1">
      <alignment wrapText="1"/>
    </xf>
    <xf numFmtId="14" fontId="9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Fill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 shrinkToFi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4" fontId="4" fillId="0" borderId="2" xfId="0" applyNumberFormat="1" applyFont="1" applyBorder="1" applyAlignment="1">
      <alignment vertical="center" wrapText="1"/>
    </xf>
    <xf numFmtId="2" fontId="4" fillId="0" borderId="2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2" fontId="4" fillId="0" borderId="6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6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10" fillId="0" borderId="1" xfId="0" applyFont="1" applyBorder="1" applyAlignment="1">
      <alignment vertical="top" wrapText="1"/>
    </xf>
    <xf numFmtId="14" fontId="7" fillId="0" borderId="1" xfId="0" applyNumberFormat="1" applyFont="1" applyFill="1" applyBorder="1" applyAlignment="1">
      <alignment horizontal="center" vertical="top" wrapText="1" readingOrder="1"/>
    </xf>
    <xf numFmtId="0" fontId="3" fillId="0" borderId="1" xfId="0" applyFont="1" applyBorder="1" applyAlignment="1">
      <alignment/>
    </xf>
    <xf numFmtId="18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wrapText="1" shrinkToFit="1"/>
    </xf>
    <xf numFmtId="0" fontId="11" fillId="0" borderId="1" xfId="0" applyFont="1" applyBorder="1" applyAlignment="1">
      <alignment horizontal="center" wrapText="1"/>
    </xf>
    <xf numFmtId="182" fontId="4" fillId="0" borderId="1" xfId="0" applyNumberFormat="1" applyFont="1" applyBorder="1" applyAlignment="1">
      <alignment horizontal="center" wrapText="1" shrinkToFit="1"/>
    </xf>
    <xf numFmtId="0" fontId="0" fillId="0" borderId="1" xfId="0" applyBorder="1" applyAlignment="1">
      <alignment horizontal="center" wrapText="1" shrinkToFit="1"/>
    </xf>
    <xf numFmtId="0" fontId="0" fillId="0" borderId="1" xfId="0" applyNumberForma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82" fontId="0" fillId="0" borderId="1" xfId="0" applyNumberFormat="1" applyBorder="1" applyAlignment="1">
      <alignment/>
    </xf>
    <xf numFmtId="0" fontId="4" fillId="0" borderId="1" xfId="0" applyFont="1" applyFill="1" applyBorder="1" applyAlignment="1">
      <alignment horizontal="center" wrapText="1" shrinkToFit="1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 wrapText="1"/>
    </xf>
    <xf numFmtId="182" fontId="4" fillId="0" borderId="1" xfId="0" applyNumberFormat="1" applyFont="1" applyFill="1" applyBorder="1" applyAlignment="1">
      <alignment/>
    </xf>
    <xf numFmtId="183" fontId="0" fillId="0" borderId="0" xfId="0" applyNumberFormat="1" applyAlignment="1">
      <alignment/>
    </xf>
    <xf numFmtId="184" fontId="4" fillId="0" borderId="1" xfId="0" applyNumberFormat="1" applyFont="1" applyFill="1" applyBorder="1" applyAlignment="1">
      <alignment/>
    </xf>
    <xf numFmtId="0" fontId="0" fillId="0" borderId="1" xfId="0" applyBorder="1" applyAlignment="1">
      <alignment vertical="top"/>
    </xf>
    <xf numFmtId="0" fontId="4" fillId="2" borderId="1" xfId="0" applyFont="1" applyFill="1" applyBorder="1" applyAlignment="1">
      <alignment horizontal="center" wrapText="1" shrinkToFit="1"/>
    </xf>
    <xf numFmtId="4" fontId="0" fillId="2" borderId="1" xfId="0" applyNumberFormat="1" applyFill="1" applyBorder="1" applyAlignment="1">
      <alignment/>
    </xf>
    <xf numFmtId="182" fontId="0" fillId="2" borderId="1" xfId="0" applyNumberFormat="1" applyFill="1" applyBorder="1" applyAlignment="1">
      <alignment/>
    </xf>
    <xf numFmtId="0" fontId="4" fillId="0" borderId="1" xfId="0" applyFont="1" applyFill="1" applyBorder="1" applyAlignment="1">
      <alignment vertical="top"/>
    </xf>
    <xf numFmtId="0" fontId="0" fillId="0" borderId="0" xfId="0" applyFill="1" applyAlignment="1">
      <alignment/>
    </xf>
    <xf numFmtId="0" fontId="12" fillId="0" borderId="1" xfId="0" applyFont="1" applyBorder="1" applyAlignment="1">
      <alignment wrapText="1"/>
    </xf>
    <xf numFmtId="2" fontId="4" fillId="0" borderId="1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185" fontId="0" fillId="2" borderId="1" xfId="0" applyNumberFormat="1" applyFill="1" applyBorder="1" applyAlignment="1">
      <alignment/>
    </xf>
    <xf numFmtId="0" fontId="4" fillId="0" borderId="1" xfId="0" applyFont="1" applyFill="1" applyBorder="1" applyAlignment="1">
      <alignment horizontal="left" wrapText="1" shrinkToFit="1"/>
    </xf>
    <xf numFmtId="182" fontId="0" fillId="0" borderId="1" xfId="0" applyNumberForma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186" fontId="4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185" fontId="4" fillId="0" borderId="1" xfId="0" applyNumberFormat="1" applyFont="1" applyFill="1" applyBorder="1" applyAlignment="1">
      <alignment/>
    </xf>
    <xf numFmtId="0" fontId="12" fillId="0" borderId="1" xfId="0" applyFont="1" applyBorder="1" applyAlignment="1">
      <alignment horizontal="justify" vertical="top" wrapText="1"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4" fillId="2" borderId="1" xfId="0" applyFont="1" applyFill="1" applyBorder="1" applyAlignment="1">
      <alignment vertical="top" wrapText="1"/>
    </xf>
    <xf numFmtId="0" fontId="12" fillId="0" borderId="1" xfId="0" applyFont="1" applyBorder="1" applyAlignment="1">
      <alignment/>
    </xf>
    <xf numFmtId="182" fontId="0" fillId="0" borderId="1" xfId="0" applyNumberFormat="1" applyFill="1" applyBorder="1" applyAlignment="1">
      <alignment/>
    </xf>
    <xf numFmtId="0" fontId="0" fillId="0" borderId="8" xfId="0" applyBorder="1" applyAlignment="1">
      <alignment/>
    </xf>
    <xf numFmtId="182" fontId="0" fillId="0" borderId="8" xfId="0" applyNumberFormat="1" applyBorder="1" applyAlignment="1">
      <alignment/>
    </xf>
    <xf numFmtId="0" fontId="0" fillId="0" borderId="1" xfId="0" applyBorder="1" applyAlignment="1">
      <alignment wrapText="1"/>
    </xf>
    <xf numFmtId="0" fontId="13" fillId="0" borderId="1" xfId="0" applyFont="1" applyBorder="1" applyAlignment="1">
      <alignment horizontal="center" wrapText="1"/>
    </xf>
    <xf numFmtId="187" fontId="13" fillId="0" borderId="1" xfId="0" applyNumberFormat="1" applyFont="1" applyBorder="1" applyAlignment="1">
      <alignment horizontal="right" wrapText="1"/>
    </xf>
    <xf numFmtId="188" fontId="13" fillId="0" borderId="1" xfId="0" applyNumberFormat="1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 horizontal="center" wrapText="1"/>
    </xf>
    <xf numFmtId="187" fontId="13" fillId="0" borderId="0" xfId="0" applyNumberFormat="1" applyFont="1" applyBorder="1" applyAlignment="1">
      <alignment horizontal="right" wrapText="1"/>
    </xf>
    <xf numFmtId="188" fontId="13" fillId="0" borderId="0" xfId="0" applyNumberFormat="1" applyFont="1" applyBorder="1" applyAlignment="1">
      <alignment horizontal="right" wrapText="1"/>
    </xf>
    <xf numFmtId="0" fontId="0" fillId="0" borderId="1" xfId="0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4" fillId="0" borderId="1" xfId="0" applyFont="1" applyFill="1" applyBorder="1" applyAlignment="1">
      <alignment horizontal="left"/>
    </xf>
    <xf numFmtId="0" fontId="0" fillId="0" borderId="9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 vertical="top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5" fillId="0" borderId="9" xfId="0" applyFont="1" applyBorder="1" applyAlignment="1">
      <alignment horizontal="right"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0" xfId="0" applyFont="1" applyBorder="1" applyAlignment="1">
      <alignment wrapText="1"/>
    </xf>
    <xf numFmtId="0" fontId="15" fillId="0" borderId="6" xfId="0" applyFont="1" applyBorder="1" applyAlignment="1">
      <alignment wrapText="1"/>
    </xf>
    <xf numFmtId="0" fontId="15" fillId="0" borderId="5" xfId="0" applyFont="1" applyBorder="1" applyAlignment="1">
      <alignment wrapText="1"/>
    </xf>
    <xf numFmtId="0" fontId="15" fillId="0" borderId="1" xfId="0" applyFont="1" applyBorder="1" applyAlignment="1">
      <alignment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top" wrapText="1"/>
    </xf>
    <xf numFmtId="179" fontId="12" fillId="0" borderId="1" xfId="18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179" fontId="12" fillId="0" borderId="1" xfId="18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179" fontId="12" fillId="0" borderId="1" xfId="18" applyFont="1" applyFill="1" applyBorder="1" applyAlignment="1">
      <alignment horizontal="center" wrapText="1"/>
    </xf>
    <xf numFmtId="0" fontId="14" fillId="0" borderId="0" xfId="0" applyNumberFormat="1" applyFont="1" applyFill="1" applyAlignment="1">
      <alignment vertical="top"/>
    </xf>
    <xf numFmtId="0" fontId="14" fillId="0" borderId="0" xfId="0" applyFont="1" applyFill="1" applyAlignment="1">
      <alignment vertical="top" wrapText="1"/>
    </xf>
    <xf numFmtId="0" fontId="14" fillId="0" borderId="0" xfId="0" applyFont="1" applyFill="1" applyAlignment="1">
      <alignment vertical="top"/>
    </xf>
    <xf numFmtId="179" fontId="14" fillId="0" borderId="0" xfId="18" applyFont="1" applyFill="1" applyAlignment="1">
      <alignment vertical="top"/>
    </xf>
    <xf numFmtId="0" fontId="14" fillId="0" borderId="0" xfId="0" applyFont="1" applyAlignment="1">
      <alignment horizontal="left" vertical="center" wrapText="1"/>
    </xf>
    <xf numFmtId="2" fontId="14" fillId="0" borderId="0" xfId="0" applyNumberFormat="1" applyFont="1" applyAlignment="1">
      <alignment wrapText="1"/>
    </xf>
    <xf numFmtId="2" fontId="14" fillId="0" borderId="0" xfId="0" applyNumberFormat="1" applyFont="1" applyAlignment="1">
      <alignment horizont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right" wrapText="1"/>
    </xf>
    <xf numFmtId="0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/>
    </xf>
    <xf numFmtId="179" fontId="14" fillId="0" borderId="0" xfId="18" applyFont="1" applyFill="1" applyAlignment="1">
      <alignment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top" wrapText="1"/>
    </xf>
    <xf numFmtId="179" fontId="12" fillId="0" borderId="0" xfId="18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F7" sqref="F7"/>
    </sheetView>
  </sheetViews>
  <sheetFormatPr defaultColWidth="9.140625" defaultRowHeight="12.75"/>
  <cols>
    <col min="1" max="1" width="4.57421875" style="1" customWidth="1"/>
    <col min="2" max="2" width="31.8515625" style="2" customWidth="1"/>
    <col min="3" max="3" width="10.7109375" style="2" customWidth="1"/>
    <col min="4" max="4" width="13.8515625" style="2" customWidth="1"/>
    <col min="5" max="5" width="16.421875" style="2" customWidth="1"/>
    <col min="6" max="6" width="13.7109375" style="2" customWidth="1"/>
    <col min="7" max="7" width="14.57421875" style="2" customWidth="1"/>
    <col min="8" max="8" width="17.140625" style="2" customWidth="1"/>
    <col min="9" max="9" width="16.00390625" style="2" customWidth="1"/>
    <col min="10" max="16384" width="9.140625" style="2" customWidth="1"/>
  </cols>
  <sheetData>
    <row r="1" spans="7:9" ht="15.75" customHeight="1">
      <c r="G1" s="185" t="s">
        <v>48</v>
      </c>
      <c r="H1" s="185"/>
      <c r="I1" s="185"/>
    </row>
    <row r="2" spans="1:9" ht="51.75" customHeight="1">
      <c r="A2" s="186" t="s">
        <v>49</v>
      </c>
      <c r="B2" s="186"/>
      <c r="C2" s="186"/>
      <c r="D2" s="186"/>
      <c r="E2" s="186"/>
      <c r="F2" s="186"/>
      <c r="G2" s="186"/>
      <c r="H2" s="186"/>
      <c r="I2" s="186"/>
    </row>
    <row r="3" spans="8:9" ht="19.5" customHeight="1">
      <c r="H3" s="187" t="s">
        <v>50</v>
      </c>
      <c r="I3" s="187"/>
    </row>
    <row r="4" spans="1:9" s="1" customFormat="1" ht="18" customHeight="1">
      <c r="A4" s="188" t="s">
        <v>51</v>
      </c>
      <c r="B4" s="188" t="s">
        <v>52</v>
      </c>
      <c r="C4" s="188" t="s">
        <v>53</v>
      </c>
      <c r="D4" s="188" t="s">
        <v>54</v>
      </c>
      <c r="E4" s="190" t="s">
        <v>55</v>
      </c>
      <c r="F4" s="191"/>
      <c r="G4" s="191"/>
      <c r="H4" s="184"/>
      <c r="I4" s="188" t="s">
        <v>56</v>
      </c>
    </row>
    <row r="5" spans="1:9" s="1" customFormat="1" ht="78.75" customHeight="1">
      <c r="A5" s="189"/>
      <c r="B5" s="189"/>
      <c r="C5" s="189"/>
      <c r="D5" s="189"/>
      <c r="E5" s="3" t="s">
        <v>57</v>
      </c>
      <c r="F5" s="3" t="s">
        <v>58</v>
      </c>
      <c r="G5" s="3" t="s">
        <v>59</v>
      </c>
      <c r="H5" s="3" t="s">
        <v>60</v>
      </c>
      <c r="I5" s="189"/>
    </row>
    <row r="6" spans="1:9" s="1" customFormat="1" ht="16.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 ht="56.25" customHeight="1">
      <c r="A7" s="3">
        <v>1</v>
      </c>
      <c r="B7" s="4" t="s">
        <v>61</v>
      </c>
      <c r="C7" s="3" t="s">
        <v>62</v>
      </c>
      <c r="D7" s="3">
        <v>1464.85</v>
      </c>
      <c r="E7" s="5">
        <v>82.95302</v>
      </c>
      <c r="F7" s="5">
        <v>1144.67382</v>
      </c>
      <c r="G7" s="5">
        <v>1067.7</v>
      </c>
      <c r="H7" s="5">
        <f>E7+F7-G7</f>
        <v>159.92683999999986</v>
      </c>
      <c r="I7" s="5" t="s">
        <v>62</v>
      </c>
    </row>
    <row r="8" spans="1:9" ht="90.75" customHeight="1">
      <c r="A8" s="3">
        <v>2</v>
      </c>
      <c r="B8" s="4" t="s">
        <v>63</v>
      </c>
      <c r="C8" s="3" t="s">
        <v>62</v>
      </c>
      <c r="D8" s="6">
        <v>5</v>
      </c>
      <c r="E8" s="5">
        <v>0</v>
      </c>
      <c r="F8" s="5">
        <v>11.04882</v>
      </c>
      <c r="G8" s="5">
        <v>12.89029</v>
      </c>
      <c r="H8" s="5">
        <f>E8+F8-G8</f>
        <v>-1.841470000000001</v>
      </c>
      <c r="I8" s="5" t="s">
        <v>62</v>
      </c>
    </row>
    <row r="9" spans="1:9" ht="74.25" customHeight="1">
      <c r="A9" s="3">
        <v>3</v>
      </c>
      <c r="B9" s="4" t="s">
        <v>64</v>
      </c>
      <c r="C9" s="3" t="s">
        <v>62</v>
      </c>
      <c r="D9" s="3">
        <v>8904.61</v>
      </c>
      <c r="E9" s="5">
        <v>1852.98103</v>
      </c>
      <c r="F9" s="5">
        <v>4143.8271</v>
      </c>
      <c r="G9" s="5">
        <v>3799.51459</v>
      </c>
      <c r="H9" s="5">
        <f>E9+F9-G9</f>
        <v>2197.29354</v>
      </c>
      <c r="I9" s="5" t="s">
        <v>62</v>
      </c>
    </row>
    <row r="10" spans="1:9" ht="16.5">
      <c r="A10" s="3"/>
      <c r="B10" s="7" t="s">
        <v>65</v>
      </c>
      <c r="C10" s="3" t="s">
        <v>62</v>
      </c>
      <c r="D10" s="3">
        <f>D7+D8+D9</f>
        <v>10374.460000000001</v>
      </c>
      <c r="E10" s="5">
        <f>E7+E8+E9</f>
        <v>1935.9340499999998</v>
      </c>
      <c r="F10" s="5">
        <f>F7+F8+F9</f>
        <v>5299.54974</v>
      </c>
      <c r="G10" s="5">
        <f>G7+G8+G9</f>
        <v>4880.104880000001</v>
      </c>
      <c r="H10" s="5">
        <f>H7+H8+H9</f>
        <v>2355.37891</v>
      </c>
      <c r="I10" s="5" t="s">
        <v>62</v>
      </c>
    </row>
    <row r="11" spans="5:9" ht="16.5">
      <c r="E11" s="8"/>
      <c r="F11" s="8"/>
      <c r="G11" s="8"/>
      <c r="H11" s="8"/>
      <c r="I11" s="8"/>
    </row>
    <row r="12" spans="1:9" ht="16.5">
      <c r="A12" s="192" t="s">
        <v>66</v>
      </c>
      <c r="B12" s="192"/>
      <c r="C12" s="192"/>
      <c r="D12" s="192"/>
      <c r="E12" s="192"/>
      <c r="F12" s="192"/>
      <c r="G12" s="8"/>
      <c r="H12" s="9"/>
      <c r="I12" s="8"/>
    </row>
    <row r="13" spans="1:9" ht="16.5">
      <c r="A13" s="192" t="s">
        <v>67</v>
      </c>
      <c r="B13" s="192"/>
      <c r="C13" s="192"/>
      <c r="D13" s="192"/>
      <c r="E13" s="192"/>
      <c r="F13" s="192"/>
      <c r="H13" s="193" t="s">
        <v>68</v>
      </c>
      <c r="I13" s="193"/>
    </row>
  </sheetData>
  <mergeCells count="12">
    <mergeCell ref="A12:F12"/>
    <mergeCell ref="A13:F13"/>
    <mergeCell ref="H13:I13"/>
    <mergeCell ref="G1:I1"/>
    <mergeCell ref="A2:I2"/>
    <mergeCell ref="H3:I3"/>
    <mergeCell ref="A4:A5"/>
    <mergeCell ref="B4:B5"/>
    <mergeCell ref="C4:C5"/>
    <mergeCell ref="D4:D5"/>
    <mergeCell ref="E4:H4"/>
    <mergeCell ref="I4:I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I10" sqref="I10"/>
    </sheetView>
  </sheetViews>
  <sheetFormatPr defaultColWidth="9.140625" defaultRowHeight="12.75"/>
  <cols>
    <col min="1" max="1" width="6.140625" style="0" customWidth="1"/>
    <col min="2" max="2" width="29.140625" style="0" customWidth="1"/>
    <col min="3" max="3" width="17.00390625" style="0" customWidth="1"/>
    <col min="4" max="4" width="18.57421875" style="0" customWidth="1"/>
  </cols>
  <sheetData>
    <row r="1" ht="12.75">
      <c r="D1" t="s">
        <v>88</v>
      </c>
    </row>
    <row r="3" spans="2:8" ht="59.25" customHeight="1">
      <c r="B3" s="197" t="s">
        <v>89</v>
      </c>
      <c r="C3" s="197"/>
      <c r="D3" s="197"/>
      <c r="E3" s="15"/>
      <c r="F3" s="15"/>
      <c r="G3" s="15"/>
      <c r="H3" s="15"/>
    </row>
    <row r="5" spans="1:4" ht="53.25" customHeight="1">
      <c r="A5" s="16" t="s">
        <v>51</v>
      </c>
      <c r="B5" s="17" t="s">
        <v>90</v>
      </c>
      <c r="C5" s="17" t="s">
        <v>91</v>
      </c>
      <c r="D5" s="17" t="s">
        <v>92</v>
      </c>
    </row>
    <row r="6" spans="1:4" ht="12.75">
      <c r="A6" s="16">
        <v>1</v>
      </c>
      <c r="B6" s="16">
        <v>2</v>
      </c>
      <c r="C6" s="16">
        <v>3</v>
      </c>
      <c r="D6" s="16">
        <v>4</v>
      </c>
    </row>
    <row r="7" spans="1:4" ht="25.5">
      <c r="A7" s="16">
        <v>1</v>
      </c>
      <c r="B7" s="17" t="s">
        <v>93</v>
      </c>
      <c r="C7" s="16"/>
      <c r="D7" s="16" t="s">
        <v>94</v>
      </c>
    </row>
    <row r="8" spans="1:4" ht="25.5">
      <c r="A8" s="16">
        <v>2</v>
      </c>
      <c r="B8" s="13" t="s">
        <v>78</v>
      </c>
      <c r="C8" s="16"/>
      <c r="D8" s="16" t="s">
        <v>94</v>
      </c>
    </row>
    <row r="9" spans="1:4" ht="25.5">
      <c r="A9" s="16">
        <v>3</v>
      </c>
      <c r="B9" s="13" t="s">
        <v>95</v>
      </c>
      <c r="C9" s="16" t="s">
        <v>81</v>
      </c>
      <c r="D9" s="16" t="s">
        <v>94</v>
      </c>
    </row>
    <row r="10" spans="1:4" ht="25.5">
      <c r="A10" s="16">
        <v>4</v>
      </c>
      <c r="B10" s="13" t="s">
        <v>79</v>
      </c>
      <c r="C10" s="16" t="s">
        <v>81</v>
      </c>
      <c r="D10" s="16" t="s">
        <v>94</v>
      </c>
    </row>
    <row r="11" spans="1:4" ht="25.5">
      <c r="A11" s="16"/>
      <c r="B11" s="17" t="s">
        <v>96</v>
      </c>
      <c r="C11" s="16" t="s">
        <v>81</v>
      </c>
      <c r="D11" s="16" t="s">
        <v>94</v>
      </c>
    </row>
    <row r="12" spans="1:4" ht="12.75">
      <c r="A12" s="16"/>
      <c r="B12" s="13" t="s">
        <v>82</v>
      </c>
      <c r="C12" s="16" t="s">
        <v>81</v>
      </c>
      <c r="D12" s="16" t="s">
        <v>94</v>
      </c>
    </row>
    <row r="13" spans="1:4" ht="25.5">
      <c r="A13" s="16">
        <v>5</v>
      </c>
      <c r="B13" s="13" t="s">
        <v>97</v>
      </c>
      <c r="C13" s="16"/>
      <c r="D13" s="16" t="s">
        <v>94</v>
      </c>
    </row>
    <row r="15" ht="12.75">
      <c r="B15" t="s">
        <v>98</v>
      </c>
    </row>
    <row r="16" spans="2:4" ht="12.75">
      <c r="B16" t="s">
        <v>99</v>
      </c>
      <c r="D16" t="s">
        <v>100</v>
      </c>
    </row>
  </sheetData>
  <mergeCells count="1">
    <mergeCell ref="B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"/>
  <sheetViews>
    <sheetView workbookViewId="0" topLeftCell="A1">
      <selection activeCell="D8" sqref="D8"/>
    </sheetView>
  </sheetViews>
  <sheetFormatPr defaultColWidth="9.140625" defaultRowHeight="12.75"/>
  <cols>
    <col min="1" max="1" width="5.00390625" style="231" customWidth="1"/>
    <col min="2" max="2" width="35.00390625" style="231" customWidth="1"/>
    <col min="3" max="3" width="13.8515625" style="231" customWidth="1"/>
    <col min="4" max="4" width="16.00390625" style="231" customWidth="1"/>
    <col min="5" max="5" width="22.57421875" style="231" customWidth="1"/>
    <col min="6" max="6" width="14.28125" style="231" customWidth="1"/>
    <col min="7" max="7" width="16.421875" style="231" customWidth="1"/>
    <col min="8" max="8" width="13.57421875" style="231" customWidth="1"/>
    <col min="9" max="16384" width="9.140625" style="231" customWidth="1"/>
  </cols>
  <sheetData>
    <row r="1" spans="7:8" ht="25.5" customHeight="1">
      <c r="G1" s="232" t="s">
        <v>708</v>
      </c>
      <c r="H1" s="232"/>
    </row>
    <row r="2" spans="1:8" ht="34.5" customHeight="1">
      <c r="A2" s="233" t="s">
        <v>709</v>
      </c>
      <c r="B2" s="233"/>
      <c r="C2" s="233"/>
      <c r="D2" s="233"/>
      <c r="E2" s="233"/>
      <c r="F2" s="233"/>
      <c r="G2" s="233"/>
      <c r="H2" s="233"/>
    </row>
    <row r="3" spans="5:8" ht="15.75" customHeight="1">
      <c r="E3" s="234" t="s">
        <v>710</v>
      </c>
      <c r="F3" s="234"/>
      <c r="G3" s="234"/>
      <c r="H3" s="234"/>
    </row>
    <row r="4" spans="7:8" ht="15.75">
      <c r="G4" s="235" t="s">
        <v>50</v>
      </c>
      <c r="H4" s="235"/>
    </row>
    <row r="5" spans="1:8" s="237" customFormat="1" ht="78.75">
      <c r="A5" s="236" t="s">
        <v>51</v>
      </c>
      <c r="B5" s="236" t="s">
        <v>711</v>
      </c>
      <c r="C5" s="236" t="s">
        <v>712</v>
      </c>
      <c r="D5" s="236" t="s">
        <v>713</v>
      </c>
      <c r="E5" s="236" t="s">
        <v>714</v>
      </c>
      <c r="F5" s="236" t="s">
        <v>715</v>
      </c>
      <c r="G5" s="236" t="s">
        <v>716</v>
      </c>
      <c r="H5" s="236" t="s">
        <v>717</v>
      </c>
    </row>
    <row r="6" spans="1:8" s="237" customFormat="1" ht="15.75">
      <c r="A6" s="236">
        <v>1</v>
      </c>
      <c r="B6" s="236">
        <v>2</v>
      </c>
      <c r="C6" s="236">
        <v>3</v>
      </c>
      <c r="D6" s="236">
        <v>4</v>
      </c>
      <c r="E6" s="236">
        <v>5</v>
      </c>
      <c r="F6" s="236">
        <v>6</v>
      </c>
      <c r="G6" s="236">
        <v>7</v>
      </c>
      <c r="H6" s="236">
        <v>8</v>
      </c>
    </row>
    <row r="7" spans="1:8" ht="15.75">
      <c r="A7" s="238" t="s">
        <v>718</v>
      </c>
      <c r="B7" s="239" t="s">
        <v>719</v>
      </c>
      <c r="C7" s="240"/>
      <c r="D7" s="240"/>
      <c r="E7" s="240"/>
      <c r="F7" s="240"/>
      <c r="G7" s="240"/>
      <c r="H7" s="241"/>
    </row>
    <row r="8" spans="1:8" s="237" customFormat="1" ht="15.75">
      <c r="A8" s="238" t="s">
        <v>720</v>
      </c>
      <c r="B8" s="242" t="s">
        <v>721</v>
      </c>
      <c r="C8" s="243">
        <v>0.26</v>
      </c>
      <c r="D8" s="236"/>
      <c r="E8" s="236"/>
      <c r="F8" s="236"/>
      <c r="G8" s="236"/>
      <c r="H8" s="236"/>
    </row>
    <row r="9" spans="1:10" ht="15.75">
      <c r="A9" s="238" t="s">
        <v>722</v>
      </c>
      <c r="B9" s="244" t="s">
        <v>723</v>
      </c>
      <c r="C9" s="243">
        <v>0.26</v>
      </c>
      <c r="D9" s="236"/>
      <c r="E9" s="236"/>
      <c r="F9" s="236"/>
      <c r="G9" s="236"/>
      <c r="H9" s="236"/>
      <c r="I9" s="237"/>
      <c r="J9" s="237"/>
    </row>
    <row r="10" spans="1:10" ht="31.5">
      <c r="A10" s="238" t="s">
        <v>724</v>
      </c>
      <c r="B10" s="244" t="s">
        <v>725</v>
      </c>
      <c r="C10" s="243">
        <v>0.26</v>
      </c>
      <c r="D10" s="236"/>
      <c r="E10" s="236"/>
      <c r="F10" s="236"/>
      <c r="G10" s="236"/>
      <c r="H10" s="236"/>
      <c r="I10" s="237"/>
      <c r="J10" s="237"/>
    </row>
    <row r="11" spans="1:10" ht="15.75">
      <c r="A11" s="238" t="s">
        <v>726</v>
      </c>
      <c r="B11" s="244" t="s">
        <v>727</v>
      </c>
      <c r="C11" s="243">
        <v>0.26</v>
      </c>
      <c r="D11" s="236"/>
      <c r="E11" s="236"/>
      <c r="F11" s="236"/>
      <c r="G11" s="236"/>
      <c r="H11" s="236"/>
      <c r="I11" s="237"/>
      <c r="J11" s="237"/>
    </row>
    <row r="12" spans="1:10" ht="15.75">
      <c r="A12" s="238" t="s">
        <v>728</v>
      </c>
      <c r="B12" s="244" t="s">
        <v>729</v>
      </c>
      <c r="C12" s="243">
        <v>0.26</v>
      </c>
      <c r="D12" s="236"/>
      <c r="E12" s="236"/>
      <c r="F12" s="236"/>
      <c r="G12" s="236"/>
      <c r="H12" s="236"/>
      <c r="I12" s="237"/>
      <c r="J12" s="237"/>
    </row>
    <row r="13" spans="1:10" ht="31.5">
      <c r="A13" s="238" t="s">
        <v>730</v>
      </c>
      <c r="B13" s="244" t="s">
        <v>731</v>
      </c>
      <c r="C13" s="243">
        <v>0.26</v>
      </c>
      <c r="D13" s="236"/>
      <c r="E13" s="236"/>
      <c r="F13" s="236"/>
      <c r="G13" s="236"/>
      <c r="H13" s="236"/>
      <c r="I13" s="237"/>
      <c r="J13" s="237"/>
    </row>
    <row r="14" spans="1:10" ht="15.75">
      <c r="A14" s="238" t="s">
        <v>732</v>
      </c>
      <c r="B14" s="244" t="s">
        <v>733</v>
      </c>
      <c r="C14" s="243">
        <v>0.51</v>
      </c>
      <c r="D14" s="236"/>
      <c r="E14" s="236"/>
      <c r="F14" s="236"/>
      <c r="G14" s="236"/>
      <c r="H14" s="236"/>
      <c r="I14" s="237"/>
      <c r="J14" s="237"/>
    </row>
    <row r="15" spans="1:10" ht="15.75">
      <c r="A15" s="238"/>
      <c r="B15" s="244" t="s">
        <v>734</v>
      </c>
      <c r="C15" s="236"/>
      <c r="D15" s="236"/>
      <c r="E15" s="236"/>
      <c r="F15" s="236"/>
      <c r="G15" s="236"/>
      <c r="H15" s="236"/>
      <c r="I15" s="237"/>
      <c r="J15" s="237"/>
    </row>
    <row r="16" spans="1:8" ht="31.5" customHeight="1">
      <c r="A16" s="238" t="s">
        <v>735</v>
      </c>
      <c r="B16" s="239" t="s">
        <v>736</v>
      </c>
      <c r="C16" s="240"/>
      <c r="D16" s="240"/>
      <c r="E16" s="240"/>
      <c r="F16" s="240"/>
      <c r="G16" s="240"/>
      <c r="H16" s="241"/>
    </row>
    <row r="17" spans="1:24" ht="15.75">
      <c r="A17" s="238"/>
      <c r="B17" s="245" t="s">
        <v>62</v>
      </c>
      <c r="C17" s="236"/>
      <c r="D17" s="236"/>
      <c r="E17" s="236"/>
      <c r="F17" s="236"/>
      <c r="G17" s="236"/>
      <c r="H17" s="236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</row>
    <row r="18" spans="1:24" ht="15.75">
      <c r="A18" s="238"/>
      <c r="B18" s="244" t="s">
        <v>737</v>
      </c>
      <c r="C18" s="236"/>
      <c r="D18" s="236"/>
      <c r="E18" s="236"/>
      <c r="F18" s="236"/>
      <c r="G18" s="236"/>
      <c r="H18" s="236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</row>
    <row r="20" spans="1:9" ht="16.5">
      <c r="A20" s="192" t="s">
        <v>66</v>
      </c>
      <c r="B20" s="192"/>
      <c r="C20" s="192"/>
      <c r="D20" s="192"/>
      <c r="E20" s="192"/>
      <c r="F20" s="192"/>
      <c r="G20" s="8"/>
      <c r="H20" s="9"/>
      <c r="I20" s="8"/>
    </row>
    <row r="21" spans="1:9" ht="16.5" customHeight="1">
      <c r="A21" s="192" t="s">
        <v>67</v>
      </c>
      <c r="B21" s="192"/>
      <c r="C21" s="192"/>
      <c r="D21" s="192"/>
      <c r="E21" s="192"/>
      <c r="F21" s="192"/>
      <c r="G21" s="193" t="s">
        <v>68</v>
      </c>
      <c r="H21" s="193"/>
      <c r="I21" s="2"/>
    </row>
  </sheetData>
  <mergeCells count="9">
    <mergeCell ref="B7:H7"/>
    <mergeCell ref="B16:H16"/>
    <mergeCell ref="A20:F20"/>
    <mergeCell ref="A21:F21"/>
    <mergeCell ref="G21:H21"/>
    <mergeCell ref="G1:H1"/>
    <mergeCell ref="A2:H2"/>
    <mergeCell ref="E3:H3"/>
    <mergeCell ref="G4:H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9"/>
  <sheetViews>
    <sheetView workbookViewId="0" topLeftCell="A1">
      <selection activeCell="E8" sqref="E8"/>
    </sheetView>
  </sheetViews>
  <sheetFormatPr defaultColWidth="9.140625" defaultRowHeight="12.75"/>
  <cols>
    <col min="1" max="1" width="3.421875" style="281" customWidth="1"/>
    <col min="2" max="2" width="33.421875" style="279" customWidth="1"/>
    <col min="3" max="3" width="11.28125" style="262" customWidth="1"/>
    <col min="4" max="4" width="10.00390625" style="262" customWidth="1"/>
    <col min="5" max="5" width="13.140625" style="262" customWidth="1"/>
    <col min="6" max="6" width="12.421875" style="262" customWidth="1"/>
    <col min="7" max="7" width="11.57421875" style="262" customWidth="1"/>
    <col min="8" max="8" width="11.8515625" style="262" customWidth="1"/>
    <col min="9" max="10" width="12.28125" style="262" customWidth="1"/>
    <col min="11" max="11" width="9.8515625" style="262" customWidth="1"/>
    <col min="12" max="16384" width="9.140625" style="262" customWidth="1"/>
  </cols>
  <sheetData>
    <row r="1" spans="1:11" s="248" customFormat="1" ht="12.75">
      <c r="A1" s="246"/>
      <c r="B1" s="247"/>
      <c r="J1" s="249" t="s">
        <v>738</v>
      </c>
      <c r="K1" s="249"/>
    </row>
    <row r="2" spans="1:11" s="248" customFormat="1" ht="29.25" customHeight="1">
      <c r="A2" s="250" t="s">
        <v>739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s="248" customFormat="1" ht="12.75">
      <c r="A3" s="246"/>
      <c r="B3" s="251"/>
      <c r="C3" s="246"/>
      <c r="D3" s="246"/>
      <c r="E3" s="252" t="s">
        <v>740</v>
      </c>
      <c r="F3" s="252"/>
      <c r="G3" s="252"/>
      <c r="H3" s="252"/>
      <c r="I3" s="252"/>
      <c r="J3" s="253"/>
      <c r="K3" s="246"/>
    </row>
    <row r="4" spans="1:11" s="248" customFormat="1" ht="12.75">
      <c r="A4" s="246"/>
      <c r="B4" s="251"/>
      <c r="C4" s="246"/>
      <c r="D4" s="246"/>
      <c r="E4" s="246"/>
      <c r="F4" s="246"/>
      <c r="G4" s="246"/>
      <c r="H4" s="246"/>
      <c r="I4" s="246"/>
      <c r="J4" s="246"/>
      <c r="K4" s="246" t="s">
        <v>741</v>
      </c>
    </row>
    <row r="5" spans="1:11" s="255" customFormat="1" ht="66.75" customHeight="1">
      <c r="A5" s="254" t="s">
        <v>51</v>
      </c>
      <c r="B5" s="254" t="s">
        <v>0</v>
      </c>
      <c r="C5" s="254" t="s">
        <v>1</v>
      </c>
      <c r="D5" s="254"/>
      <c r="E5" s="254" t="s">
        <v>713</v>
      </c>
      <c r="F5" s="254" t="s">
        <v>2</v>
      </c>
      <c r="G5" s="254" t="s">
        <v>3</v>
      </c>
      <c r="H5" s="254" t="s">
        <v>4</v>
      </c>
      <c r="I5" s="254" t="s">
        <v>5</v>
      </c>
      <c r="J5" s="254" t="s">
        <v>6</v>
      </c>
      <c r="K5" s="254" t="s">
        <v>7</v>
      </c>
    </row>
    <row r="6" spans="1:11" s="255" customFormat="1" ht="38.25">
      <c r="A6" s="254"/>
      <c r="B6" s="254"/>
      <c r="C6" s="256" t="s">
        <v>8</v>
      </c>
      <c r="D6" s="256" t="s">
        <v>105</v>
      </c>
      <c r="E6" s="254"/>
      <c r="F6" s="254"/>
      <c r="G6" s="254"/>
      <c r="H6" s="254"/>
      <c r="I6" s="254"/>
      <c r="J6" s="254"/>
      <c r="K6" s="254"/>
    </row>
    <row r="7" spans="1:11" s="255" customFormat="1" ht="12.75">
      <c r="A7" s="256">
        <v>1</v>
      </c>
      <c r="B7" s="257">
        <v>2</v>
      </c>
      <c r="C7" s="256">
        <v>3</v>
      </c>
      <c r="D7" s="256">
        <v>4</v>
      </c>
      <c r="E7" s="256">
        <v>5</v>
      </c>
      <c r="F7" s="256">
        <v>6</v>
      </c>
      <c r="G7" s="256">
        <v>7</v>
      </c>
      <c r="H7" s="256">
        <v>8</v>
      </c>
      <c r="I7" s="256">
        <v>9</v>
      </c>
      <c r="J7" s="256">
        <v>10</v>
      </c>
      <c r="K7" s="256">
        <v>11</v>
      </c>
    </row>
    <row r="8" spans="1:11" ht="115.5" customHeight="1">
      <c r="A8" s="258">
        <v>1</v>
      </c>
      <c r="B8" s="259" t="s">
        <v>9</v>
      </c>
      <c r="C8" s="257" t="s">
        <v>94</v>
      </c>
      <c r="D8" s="257" t="s">
        <v>94</v>
      </c>
      <c r="E8" s="260">
        <v>33100</v>
      </c>
      <c r="F8" s="261" t="s">
        <v>10</v>
      </c>
      <c r="G8" s="260">
        <v>33100</v>
      </c>
      <c r="H8" s="260">
        <v>33100</v>
      </c>
      <c r="I8" s="260">
        <v>33100</v>
      </c>
      <c r="J8" s="260">
        <v>0</v>
      </c>
      <c r="K8" s="257" t="s">
        <v>11</v>
      </c>
    </row>
    <row r="9" spans="1:11" ht="93" customHeight="1">
      <c r="A9" s="258">
        <v>2</v>
      </c>
      <c r="B9" s="259" t="s">
        <v>12</v>
      </c>
      <c r="C9" s="257" t="s">
        <v>94</v>
      </c>
      <c r="D9" s="257" t="s">
        <v>94</v>
      </c>
      <c r="E9" s="260">
        <v>204090</v>
      </c>
      <c r="F9" s="261" t="s">
        <v>13</v>
      </c>
      <c r="G9" s="260">
        <v>204090</v>
      </c>
      <c r="H9" s="260">
        <v>204090</v>
      </c>
      <c r="I9" s="260">
        <v>204090</v>
      </c>
      <c r="J9" s="260">
        <v>0</v>
      </c>
      <c r="K9" s="257" t="s">
        <v>14</v>
      </c>
    </row>
    <row r="10" spans="1:11" ht="107.25" customHeight="1">
      <c r="A10" s="258">
        <v>3</v>
      </c>
      <c r="B10" s="259" t="s">
        <v>15</v>
      </c>
      <c r="C10" s="257" t="s">
        <v>94</v>
      </c>
      <c r="D10" s="257" t="s">
        <v>94</v>
      </c>
      <c r="E10" s="260">
        <v>5421.16</v>
      </c>
      <c r="F10" s="261" t="s">
        <v>16</v>
      </c>
      <c r="G10" s="260">
        <v>6023.5</v>
      </c>
      <c r="H10" s="260">
        <v>6625.86</v>
      </c>
      <c r="I10" s="260">
        <v>5421.16</v>
      </c>
      <c r="J10" s="260">
        <v>0</v>
      </c>
      <c r="K10" s="257" t="s">
        <v>17</v>
      </c>
    </row>
    <row r="11" spans="1:11" ht="77.25" customHeight="1">
      <c r="A11" s="258">
        <v>4</v>
      </c>
      <c r="B11" s="259" t="s">
        <v>18</v>
      </c>
      <c r="C11" s="257" t="s">
        <v>94</v>
      </c>
      <c r="D11" s="257" t="s">
        <v>94</v>
      </c>
      <c r="E11" s="260">
        <v>771484</v>
      </c>
      <c r="F11" s="261" t="s">
        <v>19</v>
      </c>
      <c r="G11" s="260">
        <v>192580</v>
      </c>
      <c r="H11" s="260">
        <v>810000</v>
      </c>
      <c r="I11" s="260">
        <v>771484</v>
      </c>
      <c r="J11" s="260">
        <v>0</v>
      </c>
      <c r="K11" s="257" t="s">
        <v>20</v>
      </c>
    </row>
    <row r="12" spans="1:11" ht="53.25" customHeight="1">
      <c r="A12" s="258">
        <v>5</v>
      </c>
      <c r="B12" s="259" t="s">
        <v>21</v>
      </c>
      <c r="C12" s="257" t="s">
        <v>94</v>
      </c>
      <c r="D12" s="257" t="s">
        <v>94</v>
      </c>
      <c r="E12" s="260">
        <v>0</v>
      </c>
      <c r="F12" s="261" t="s">
        <v>16</v>
      </c>
      <c r="G12" s="260">
        <v>12800</v>
      </c>
      <c r="H12" s="260">
        <v>14720</v>
      </c>
      <c r="I12" s="260">
        <v>14720</v>
      </c>
      <c r="J12" s="260">
        <v>0</v>
      </c>
      <c r="K12" s="257" t="s">
        <v>22</v>
      </c>
    </row>
    <row r="13" spans="1:11" ht="78.75" customHeight="1">
      <c r="A13" s="258">
        <v>6</v>
      </c>
      <c r="B13" s="259" t="s">
        <v>23</v>
      </c>
      <c r="C13" s="257" t="s">
        <v>94</v>
      </c>
      <c r="D13" s="257" t="s">
        <v>94</v>
      </c>
      <c r="E13" s="260">
        <v>0</v>
      </c>
      <c r="F13" s="261" t="s">
        <v>16</v>
      </c>
      <c r="G13" s="260">
        <v>276100</v>
      </c>
      <c r="H13" s="260">
        <v>966350</v>
      </c>
      <c r="I13" s="260">
        <v>966350</v>
      </c>
      <c r="J13" s="260">
        <v>0</v>
      </c>
      <c r="K13" s="257" t="s">
        <v>24</v>
      </c>
    </row>
    <row r="14" spans="1:11" ht="89.25" customHeight="1">
      <c r="A14" s="258">
        <v>7</v>
      </c>
      <c r="B14" s="259" t="s">
        <v>25</v>
      </c>
      <c r="C14" s="257" t="s">
        <v>94</v>
      </c>
      <c r="D14" s="257" t="s">
        <v>94</v>
      </c>
      <c r="E14" s="260">
        <v>0</v>
      </c>
      <c r="F14" s="261" t="s">
        <v>13</v>
      </c>
      <c r="G14" s="260">
        <v>161400</v>
      </c>
      <c r="H14" s="260">
        <v>161400</v>
      </c>
      <c r="I14" s="260">
        <v>161400</v>
      </c>
      <c r="J14" s="260">
        <v>0</v>
      </c>
      <c r="K14" s="257" t="s">
        <v>26</v>
      </c>
    </row>
    <row r="15" spans="1:11" ht="90.75" customHeight="1">
      <c r="A15" s="258">
        <v>8</v>
      </c>
      <c r="B15" s="259" t="s">
        <v>27</v>
      </c>
      <c r="C15" s="257" t="s">
        <v>94</v>
      </c>
      <c r="D15" s="257" t="s">
        <v>94</v>
      </c>
      <c r="E15" s="260">
        <v>0</v>
      </c>
      <c r="F15" s="261" t="s">
        <v>13</v>
      </c>
      <c r="G15" s="260">
        <v>212850</v>
      </c>
      <c r="H15" s="260">
        <v>212850</v>
      </c>
      <c r="I15" s="260">
        <v>212850</v>
      </c>
      <c r="J15" s="260">
        <v>0</v>
      </c>
      <c r="K15" s="257" t="s">
        <v>28</v>
      </c>
    </row>
    <row r="16" spans="1:11" ht="89.25" customHeight="1">
      <c r="A16" s="258">
        <v>9</v>
      </c>
      <c r="B16" s="259" t="s">
        <v>29</v>
      </c>
      <c r="C16" s="257" t="s">
        <v>94</v>
      </c>
      <c r="D16" s="257" t="s">
        <v>94</v>
      </c>
      <c r="E16" s="260">
        <v>0</v>
      </c>
      <c r="F16" s="261" t="s">
        <v>13</v>
      </c>
      <c r="G16" s="260">
        <v>281735</v>
      </c>
      <c r="H16" s="260">
        <v>281735</v>
      </c>
      <c r="I16" s="260">
        <v>281735</v>
      </c>
      <c r="J16" s="260">
        <v>0</v>
      </c>
      <c r="K16" s="257" t="s">
        <v>30</v>
      </c>
    </row>
    <row r="17" spans="1:11" ht="129.75" customHeight="1">
      <c r="A17" s="258">
        <v>10</v>
      </c>
      <c r="B17" s="259" t="s">
        <v>31</v>
      </c>
      <c r="C17" s="257" t="s">
        <v>62</v>
      </c>
      <c r="D17" s="257" t="s">
        <v>62</v>
      </c>
      <c r="E17" s="260">
        <v>0</v>
      </c>
      <c r="F17" s="261" t="s">
        <v>16</v>
      </c>
      <c r="G17" s="260">
        <v>648200</v>
      </c>
      <c r="H17" s="260">
        <v>2722440</v>
      </c>
      <c r="I17" s="260">
        <v>129640</v>
      </c>
      <c r="J17" s="260">
        <f>H17-I17</f>
        <v>2592800</v>
      </c>
      <c r="K17" s="257" t="s">
        <v>32</v>
      </c>
    </row>
    <row r="18" spans="1:11" ht="78.75" customHeight="1">
      <c r="A18" s="258">
        <v>11</v>
      </c>
      <c r="B18" s="259" t="s">
        <v>33</v>
      </c>
      <c r="C18" s="257" t="s">
        <v>62</v>
      </c>
      <c r="D18" s="257" t="s">
        <v>62</v>
      </c>
      <c r="E18" s="260">
        <v>0</v>
      </c>
      <c r="F18" s="261" t="s">
        <v>16</v>
      </c>
      <c r="G18" s="260">
        <v>660800</v>
      </c>
      <c r="H18" s="260">
        <v>693840</v>
      </c>
      <c r="I18" s="260">
        <v>132160</v>
      </c>
      <c r="J18" s="260">
        <f>H18-I18</f>
        <v>561680</v>
      </c>
      <c r="K18" s="257" t="s">
        <v>34</v>
      </c>
    </row>
    <row r="19" spans="1:11" ht="103.5" customHeight="1">
      <c r="A19" s="258">
        <v>12</v>
      </c>
      <c r="B19" s="259" t="s">
        <v>35</v>
      </c>
      <c r="C19" s="257" t="s">
        <v>62</v>
      </c>
      <c r="D19" s="257" t="s">
        <v>62</v>
      </c>
      <c r="E19" s="260">
        <v>0</v>
      </c>
      <c r="F19" s="261" t="s">
        <v>16</v>
      </c>
      <c r="G19" s="260">
        <v>229900</v>
      </c>
      <c r="H19" s="260">
        <v>379335</v>
      </c>
      <c r="I19" s="260">
        <v>379335</v>
      </c>
      <c r="J19" s="260">
        <f>H19-I19</f>
        <v>0</v>
      </c>
      <c r="K19" s="257" t="s">
        <v>36</v>
      </c>
    </row>
    <row r="20" spans="1:11" ht="89.25" customHeight="1">
      <c r="A20" s="258">
        <v>13</v>
      </c>
      <c r="B20" s="259" t="s">
        <v>37</v>
      </c>
      <c r="C20" s="257" t="s">
        <v>62</v>
      </c>
      <c r="D20" s="257" t="s">
        <v>62</v>
      </c>
      <c r="E20" s="260">
        <v>0</v>
      </c>
      <c r="F20" s="261" t="s">
        <v>16</v>
      </c>
      <c r="G20" s="260">
        <v>983100</v>
      </c>
      <c r="H20" s="260">
        <v>1720425</v>
      </c>
      <c r="I20" s="260">
        <v>1720425</v>
      </c>
      <c r="J20" s="260">
        <f>H20-I20</f>
        <v>0</v>
      </c>
      <c r="K20" s="257" t="s">
        <v>32</v>
      </c>
    </row>
    <row r="21" spans="1:11" ht="78.75" customHeight="1">
      <c r="A21" s="258">
        <v>14</v>
      </c>
      <c r="B21" s="259" t="s">
        <v>38</v>
      </c>
      <c r="C21" s="257" t="s">
        <v>62</v>
      </c>
      <c r="D21" s="257" t="s">
        <v>62</v>
      </c>
      <c r="E21" s="260" t="s">
        <v>62</v>
      </c>
      <c r="F21" s="261" t="s">
        <v>13</v>
      </c>
      <c r="G21" s="260">
        <v>461120</v>
      </c>
      <c r="H21" s="260">
        <v>461120</v>
      </c>
      <c r="I21" s="260">
        <v>461120</v>
      </c>
      <c r="J21" s="260">
        <f>H21-I21</f>
        <v>0</v>
      </c>
      <c r="K21" s="257" t="s">
        <v>39</v>
      </c>
    </row>
    <row r="22" spans="1:11" ht="12.75">
      <c r="A22" s="258"/>
      <c r="B22" s="259" t="s">
        <v>201</v>
      </c>
      <c r="C22" s="257" t="s">
        <v>94</v>
      </c>
      <c r="D22" s="257" t="s">
        <v>94</v>
      </c>
      <c r="E22" s="263">
        <f>SUM(E8:E21)</f>
        <v>1014095.16</v>
      </c>
      <c r="F22" s="264"/>
      <c r="G22" s="265">
        <f>SUM(G8:G21)</f>
        <v>4363798.5</v>
      </c>
      <c r="H22" s="265">
        <f>SUM(H8:H21)</f>
        <v>8668030.86</v>
      </c>
      <c r="I22" s="265">
        <f>SUM(I8:I21)</f>
        <v>5473830.16</v>
      </c>
      <c r="J22" s="265">
        <f>SUM(J8:J21)</f>
        <v>3154480</v>
      </c>
      <c r="K22" s="264"/>
    </row>
    <row r="23" spans="1:10" s="268" customFormat="1" ht="12.75" customHeight="1">
      <c r="A23" s="266"/>
      <c r="B23" s="267"/>
      <c r="E23" s="269"/>
      <c r="G23" s="269"/>
      <c r="H23" s="269"/>
      <c r="I23" s="269"/>
      <c r="J23" s="269"/>
    </row>
    <row r="24" spans="1:8" s="273" customFormat="1" ht="15">
      <c r="A24" s="270" t="s">
        <v>66</v>
      </c>
      <c r="B24" s="270"/>
      <c r="C24" s="270"/>
      <c r="D24" s="270"/>
      <c r="E24" s="270"/>
      <c r="F24" s="270"/>
      <c r="G24" s="271"/>
      <c r="H24" s="272"/>
    </row>
    <row r="25" spans="1:11" s="273" customFormat="1" ht="15">
      <c r="A25" s="270" t="s">
        <v>67</v>
      </c>
      <c r="B25" s="270"/>
      <c r="C25" s="270"/>
      <c r="D25" s="270"/>
      <c r="E25" s="270"/>
      <c r="F25" s="270"/>
      <c r="G25" s="274" t="s">
        <v>40</v>
      </c>
      <c r="H25" s="274"/>
      <c r="I25" s="274"/>
      <c r="J25" s="274"/>
      <c r="K25" s="274"/>
    </row>
    <row r="26" spans="1:10" s="276" customFormat="1" ht="15">
      <c r="A26" s="275"/>
      <c r="B26" s="267"/>
      <c r="G26" s="277"/>
      <c r="H26" s="277"/>
      <c r="I26" s="277"/>
      <c r="J26" s="277"/>
    </row>
    <row r="27" spans="1:10" s="276" customFormat="1" ht="15">
      <c r="A27" s="275"/>
      <c r="B27" s="267"/>
      <c r="G27" s="277"/>
      <c r="H27" s="277"/>
      <c r="I27" s="277"/>
      <c r="J27" s="277"/>
    </row>
    <row r="28" spans="1:10" ht="12.75">
      <c r="A28" s="278"/>
      <c r="G28" s="280"/>
      <c r="H28" s="280"/>
      <c r="I28" s="280"/>
      <c r="J28" s="280"/>
    </row>
    <row r="29" spans="1:10" ht="12.75">
      <c r="A29" s="278"/>
      <c r="G29" s="280"/>
      <c r="H29" s="280"/>
      <c r="I29" s="280"/>
      <c r="J29" s="280"/>
    </row>
    <row r="30" spans="1:10" ht="12.75">
      <c r="A30" s="278"/>
      <c r="G30" s="280"/>
      <c r="H30" s="280"/>
      <c r="I30" s="280"/>
      <c r="J30" s="280"/>
    </row>
    <row r="31" spans="1:10" ht="12.75">
      <c r="A31" s="278"/>
      <c r="G31" s="280"/>
      <c r="H31" s="280"/>
      <c r="I31" s="280"/>
      <c r="J31" s="280"/>
    </row>
    <row r="32" spans="1:10" ht="12.75">
      <c r="A32" s="278"/>
      <c r="G32" s="280"/>
      <c r="H32" s="280"/>
      <c r="I32" s="280"/>
      <c r="J32" s="280"/>
    </row>
    <row r="33" spans="1:10" ht="12.75">
      <c r="A33" s="278"/>
      <c r="G33" s="280"/>
      <c r="H33" s="280"/>
      <c r="I33" s="280"/>
      <c r="J33" s="280"/>
    </row>
    <row r="34" spans="1:10" ht="12.75">
      <c r="A34" s="278"/>
      <c r="G34" s="280"/>
      <c r="H34" s="280"/>
      <c r="I34" s="280"/>
      <c r="J34" s="280"/>
    </row>
    <row r="35" spans="1:10" ht="12.75">
      <c r="A35" s="278"/>
      <c r="G35" s="280"/>
      <c r="H35" s="280"/>
      <c r="I35" s="280"/>
      <c r="J35" s="280"/>
    </row>
    <row r="36" spans="1:10" ht="12.75">
      <c r="A36" s="278"/>
      <c r="G36" s="280"/>
      <c r="H36" s="280"/>
      <c r="I36" s="280"/>
      <c r="J36" s="280"/>
    </row>
    <row r="37" spans="1:7" ht="12.75">
      <c r="A37" s="278"/>
      <c r="G37" s="280"/>
    </row>
    <row r="38" ht="12.75">
      <c r="A38" s="278"/>
    </row>
    <row r="39" ht="12.75">
      <c r="A39" s="278"/>
    </row>
    <row r="40" ht="12.75">
      <c r="A40" s="278"/>
    </row>
    <row r="41" ht="12.75">
      <c r="A41" s="278"/>
    </row>
    <row r="42" ht="12.75">
      <c r="A42" s="278"/>
    </row>
    <row r="43" ht="12.75">
      <c r="A43" s="278"/>
    </row>
    <row r="44" ht="12.75">
      <c r="A44" s="278"/>
    </row>
    <row r="45" ht="12.75">
      <c r="A45" s="278"/>
    </row>
    <row r="46" ht="12.75">
      <c r="A46" s="278"/>
    </row>
    <row r="47" ht="12.75">
      <c r="A47" s="278"/>
    </row>
    <row r="48" ht="12.75">
      <c r="A48" s="278"/>
    </row>
    <row r="49" ht="12.75">
      <c r="A49" s="278"/>
    </row>
    <row r="50" ht="12.75">
      <c r="A50" s="278"/>
    </row>
    <row r="51" ht="12.75">
      <c r="A51" s="278"/>
    </row>
    <row r="52" ht="12.75">
      <c r="A52" s="278"/>
    </row>
    <row r="53" ht="12.75">
      <c r="A53" s="278"/>
    </row>
    <row r="54" ht="12.75">
      <c r="A54" s="278"/>
    </row>
    <row r="55" ht="12.75">
      <c r="A55" s="278"/>
    </row>
    <row r="56" ht="12.75">
      <c r="A56" s="278"/>
    </row>
    <row r="57" ht="12.75">
      <c r="A57" s="278"/>
    </row>
    <row r="58" ht="12.75">
      <c r="A58" s="278"/>
    </row>
    <row r="59" ht="12.75">
      <c r="A59" s="278"/>
    </row>
    <row r="60" ht="12.75">
      <c r="A60" s="278"/>
    </row>
    <row r="61" ht="12.75">
      <c r="A61" s="278"/>
    </row>
    <row r="62" ht="12.75">
      <c r="A62" s="278"/>
    </row>
    <row r="63" ht="12.75">
      <c r="A63" s="278"/>
    </row>
    <row r="64" ht="12.75">
      <c r="A64" s="278"/>
    </row>
    <row r="65" ht="12.75">
      <c r="A65" s="278"/>
    </row>
    <row r="66" ht="12.75">
      <c r="A66" s="278"/>
    </row>
    <row r="67" ht="12.75">
      <c r="A67" s="278"/>
    </row>
    <row r="68" ht="12.75">
      <c r="A68" s="278"/>
    </row>
    <row r="69" ht="12.75">
      <c r="A69" s="278"/>
    </row>
    <row r="70" ht="12.75">
      <c r="A70" s="278"/>
    </row>
    <row r="71" ht="12.75">
      <c r="A71" s="278"/>
    </row>
    <row r="72" ht="12.75">
      <c r="A72" s="278"/>
    </row>
    <row r="73" ht="12.75">
      <c r="A73" s="278"/>
    </row>
    <row r="74" ht="12.75">
      <c r="A74" s="278"/>
    </row>
    <row r="75" ht="12.75">
      <c r="A75" s="278"/>
    </row>
    <row r="76" ht="12.75">
      <c r="A76" s="278"/>
    </row>
    <row r="77" ht="12.75">
      <c r="A77" s="278"/>
    </row>
    <row r="78" ht="12.75">
      <c r="A78" s="278"/>
    </row>
    <row r="79" ht="12.75">
      <c r="A79" s="278"/>
    </row>
    <row r="80" ht="12.75">
      <c r="A80" s="278"/>
    </row>
    <row r="81" ht="12.75">
      <c r="A81" s="278"/>
    </row>
    <row r="82" ht="12.75">
      <c r="A82" s="278"/>
    </row>
    <row r="83" ht="12.75">
      <c r="A83" s="278"/>
    </row>
    <row r="84" ht="12.75">
      <c r="A84" s="278"/>
    </row>
    <row r="85" ht="12.75">
      <c r="A85" s="278"/>
    </row>
    <row r="86" ht="12.75">
      <c r="A86" s="278"/>
    </row>
    <row r="87" ht="12.75">
      <c r="A87" s="278"/>
    </row>
    <row r="88" ht="12.75">
      <c r="A88" s="278"/>
    </row>
    <row r="89" ht="12.75">
      <c r="A89" s="278"/>
    </row>
    <row r="90" ht="12.75">
      <c r="A90" s="278"/>
    </row>
    <row r="91" ht="12.75">
      <c r="A91" s="278"/>
    </row>
    <row r="92" ht="12.75">
      <c r="A92" s="278"/>
    </row>
    <row r="93" ht="12.75">
      <c r="A93" s="278"/>
    </row>
    <row r="94" ht="12.75">
      <c r="A94" s="278"/>
    </row>
    <row r="95" ht="12.75">
      <c r="A95" s="278"/>
    </row>
    <row r="96" ht="12.75">
      <c r="A96" s="278"/>
    </row>
    <row r="97" ht="12.75">
      <c r="A97" s="278"/>
    </row>
    <row r="98" ht="12.75">
      <c r="A98" s="278"/>
    </row>
    <row r="99" ht="12.75">
      <c r="A99" s="278"/>
    </row>
    <row r="100" ht="12.75">
      <c r="A100" s="278"/>
    </row>
    <row r="101" ht="12.75">
      <c r="A101" s="278"/>
    </row>
    <row r="102" ht="12.75">
      <c r="A102" s="278"/>
    </row>
    <row r="103" ht="12.75">
      <c r="A103" s="278"/>
    </row>
    <row r="104" ht="12.75">
      <c r="A104" s="278"/>
    </row>
    <row r="105" ht="12.75">
      <c r="A105" s="278"/>
    </row>
    <row r="106" ht="12.75">
      <c r="A106" s="278"/>
    </row>
    <row r="107" ht="12.75">
      <c r="A107" s="278"/>
    </row>
    <row r="108" ht="12.75">
      <c r="A108" s="278"/>
    </row>
    <row r="109" ht="12.75">
      <c r="A109" s="278"/>
    </row>
    <row r="110" ht="12.75">
      <c r="A110" s="278"/>
    </row>
    <row r="111" ht="12.75">
      <c r="A111" s="278"/>
    </row>
    <row r="112" ht="12.75">
      <c r="A112" s="278"/>
    </row>
    <row r="113" ht="12.75">
      <c r="A113" s="278"/>
    </row>
    <row r="114" ht="12.75">
      <c r="A114" s="278"/>
    </row>
    <row r="115" ht="12.75">
      <c r="A115" s="278"/>
    </row>
    <row r="116" ht="12.75">
      <c r="A116" s="278"/>
    </row>
    <row r="117" ht="12.75">
      <c r="A117" s="278"/>
    </row>
    <row r="118" ht="12.75">
      <c r="A118" s="278"/>
    </row>
    <row r="119" ht="12.75">
      <c r="A119" s="278"/>
    </row>
    <row r="120" ht="12.75">
      <c r="A120" s="278"/>
    </row>
    <row r="121" ht="12.75">
      <c r="A121" s="278"/>
    </row>
    <row r="122" ht="12.75">
      <c r="A122" s="278"/>
    </row>
    <row r="123" ht="12.75">
      <c r="A123" s="278"/>
    </row>
    <row r="124" ht="12.75">
      <c r="A124" s="278"/>
    </row>
    <row r="125" ht="12.75">
      <c r="A125" s="278"/>
    </row>
    <row r="126" ht="12.75">
      <c r="A126" s="278"/>
    </row>
    <row r="127" ht="12.75">
      <c r="A127" s="278"/>
    </row>
    <row r="128" ht="12.75">
      <c r="A128" s="278"/>
    </row>
    <row r="129" ht="12.75">
      <c r="A129" s="278"/>
    </row>
  </sheetData>
  <mergeCells count="16">
    <mergeCell ref="A25:F25"/>
    <mergeCell ref="G25:K25"/>
    <mergeCell ref="I5:I6"/>
    <mergeCell ref="J5:J6"/>
    <mergeCell ref="K5:K6"/>
    <mergeCell ref="A24:F24"/>
    <mergeCell ref="J1:K1"/>
    <mergeCell ref="A2:K2"/>
    <mergeCell ref="E3:I3"/>
    <mergeCell ref="A5:A6"/>
    <mergeCell ref="B5:B6"/>
    <mergeCell ref="C5:D5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C6" sqref="C6"/>
    </sheetView>
  </sheetViews>
  <sheetFormatPr defaultColWidth="9.140625" defaultRowHeight="12.75"/>
  <cols>
    <col min="1" max="1" width="4.8515625" style="231" customWidth="1"/>
    <col min="2" max="2" width="35.140625" style="231" customWidth="1"/>
    <col min="3" max="3" width="25.28125" style="231" customWidth="1"/>
    <col min="4" max="4" width="16.7109375" style="231" customWidth="1"/>
    <col min="5" max="5" width="12.28125" style="231" customWidth="1"/>
    <col min="6" max="6" width="21.00390625" style="231" customWidth="1"/>
    <col min="7" max="7" width="17.28125" style="231" customWidth="1"/>
    <col min="8" max="16384" width="9.140625" style="231" customWidth="1"/>
  </cols>
  <sheetData>
    <row r="1" ht="15.75">
      <c r="G1" s="282" t="s">
        <v>41</v>
      </c>
    </row>
    <row r="2" spans="1:7" ht="43.5" customHeight="1">
      <c r="A2" s="233" t="s">
        <v>42</v>
      </c>
      <c r="B2" s="233"/>
      <c r="C2" s="233"/>
      <c r="D2" s="233"/>
      <c r="E2" s="233"/>
      <c r="F2" s="233"/>
      <c r="G2" s="233"/>
    </row>
    <row r="3" spans="1:7" ht="14.25" customHeight="1">
      <c r="A3" s="283"/>
      <c r="B3" s="283"/>
      <c r="C3" s="283"/>
      <c r="D3" s="283"/>
      <c r="E3" s="234" t="s">
        <v>710</v>
      </c>
      <c r="F3" s="234"/>
      <c r="G3" s="234"/>
    </row>
    <row r="4" spans="1:7" ht="12.75" customHeight="1">
      <c r="A4" s="284"/>
      <c r="B4" s="284"/>
      <c r="C4" s="284"/>
      <c r="D4" s="284"/>
      <c r="E4" s="284"/>
      <c r="F4" s="284"/>
      <c r="G4" s="284"/>
    </row>
    <row r="5" ht="15.75">
      <c r="G5" s="282" t="s">
        <v>50</v>
      </c>
    </row>
    <row r="6" spans="1:7" s="237" customFormat="1" ht="47.25">
      <c r="A6" s="236" t="s">
        <v>51</v>
      </c>
      <c r="B6" s="236" t="s">
        <v>43</v>
      </c>
      <c r="C6" s="236" t="s">
        <v>44</v>
      </c>
      <c r="D6" s="236" t="s">
        <v>45</v>
      </c>
      <c r="E6" s="236" t="s">
        <v>46</v>
      </c>
      <c r="F6" s="236" t="s">
        <v>5</v>
      </c>
      <c r="G6" s="236" t="s">
        <v>47</v>
      </c>
    </row>
    <row r="7" spans="1:7" s="284" customFormat="1" ht="15.75">
      <c r="A7" s="245">
        <v>1</v>
      </c>
      <c r="B7" s="245">
        <v>2</v>
      </c>
      <c r="C7" s="245">
        <v>3</v>
      </c>
      <c r="D7" s="245">
        <v>4</v>
      </c>
      <c r="E7" s="245">
        <v>5</v>
      </c>
      <c r="F7" s="245">
        <v>6</v>
      </c>
      <c r="G7" s="245">
        <v>7</v>
      </c>
    </row>
    <row r="8" spans="1:7" s="237" customFormat="1" ht="15.75">
      <c r="A8" s="236"/>
      <c r="B8" s="236" t="s">
        <v>62</v>
      </c>
      <c r="C8" s="236"/>
      <c r="D8" s="236"/>
      <c r="E8" s="236"/>
      <c r="F8" s="236"/>
      <c r="G8" s="236"/>
    </row>
    <row r="9" spans="1:7" s="237" customFormat="1" ht="15.75">
      <c r="A9" s="236"/>
      <c r="B9" s="236"/>
      <c r="C9" s="236"/>
      <c r="D9" s="236"/>
      <c r="E9" s="236"/>
      <c r="F9" s="236"/>
      <c r="G9" s="236"/>
    </row>
    <row r="10" spans="1:7" ht="15.75">
      <c r="A10" s="244"/>
      <c r="B10" s="244" t="s">
        <v>201</v>
      </c>
      <c r="C10" s="244"/>
      <c r="D10" s="244"/>
      <c r="E10" s="244"/>
      <c r="F10" s="244"/>
      <c r="G10" s="244"/>
    </row>
    <row r="12" spans="1:8" ht="16.5">
      <c r="A12" s="192" t="s">
        <v>66</v>
      </c>
      <c r="B12" s="192"/>
      <c r="C12" s="192"/>
      <c r="D12" s="192"/>
      <c r="E12" s="192"/>
      <c r="F12" s="192"/>
      <c r="G12" s="8"/>
      <c r="H12" s="9"/>
    </row>
    <row r="13" spans="1:8" ht="16.5">
      <c r="A13" s="192" t="s">
        <v>67</v>
      </c>
      <c r="B13" s="192"/>
      <c r="C13" s="192"/>
      <c r="D13" s="192"/>
      <c r="E13" s="192"/>
      <c r="F13" s="192"/>
      <c r="G13" s="2" t="s">
        <v>68</v>
      </c>
      <c r="H13" s="2"/>
    </row>
  </sheetData>
  <mergeCells count="4">
    <mergeCell ref="A2:G2"/>
    <mergeCell ref="E3:G3"/>
    <mergeCell ref="A12:F12"/>
    <mergeCell ref="A13:F1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13" sqref="A13:H13"/>
    </sheetView>
  </sheetViews>
  <sheetFormatPr defaultColWidth="9.140625" defaultRowHeight="12.75"/>
  <cols>
    <col min="1" max="1" width="5.57421875" style="0" customWidth="1"/>
    <col min="2" max="2" width="33.00390625" style="0" customWidth="1"/>
    <col min="3" max="3" width="12.421875" style="0" customWidth="1"/>
    <col min="4" max="4" width="12.7109375" style="0" customWidth="1"/>
    <col min="5" max="5" width="13.00390625" style="0" customWidth="1"/>
    <col min="6" max="6" width="13.28125" style="0" customWidth="1"/>
    <col min="7" max="7" width="13.57421875" style="0" customWidth="1"/>
    <col min="8" max="8" width="14.140625" style="0" customWidth="1"/>
  </cols>
  <sheetData>
    <row r="1" ht="12.75">
      <c r="H1" t="s">
        <v>69</v>
      </c>
    </row>
    <row r="2" spans="2:14" ht="42.75" customHeight="1">
      <c r="B2" s="197" t="s">
        <v>70</v>
      </c>
      <c r="C2" s="197"/>
      <c r="D2" s="197"/>
      <c r="E2" s="197"/>
      <c r="F2" s="197"/>
      <c r="G2" s="197"/>
      <c r="H2" s="197"/>
      <c r="I2" s="10"/>
      <c r="J2" s="10"/>
      <c r="K2" s="10"/>
      <c r="L2" s="10"/>
      <c r="M2" s="10"/>
      <c r="N2" s="10"/>
    </row>
    <row r="4" spans="1:8" s="12" customFormat="1" ht="42.75" customHeight="1">
      <c r="A4" s="198" t="s">
        <v>51</v>
      </c>
      <c r="B4" s="198" t="s">
        <v>71</v>
      </c>
      <c r="C4" s="200" t="s">
        <v>72</v>
      </c>
      <c r="D4" s="200"/>
      <c r="E4" s="200" t="s">
        <v>73</v>
      </c>
      <c r="F4" s="200"/>
      <c r="G4" s="200" t="s">
        <v>74</v>
      </c>
      <c r="H4" s="200"/>
    </row>
    <row r="5" spans="1:8" s="12" customFormat="1" ht="60.75" customHeight="1">
      <c r="A5" s="199"/>
      <c r="B5" s="199"/>
      <c r="C5" s="11" t="s">
        <v>75</v>
      </c>
      <c r="D5" s="11" t="s">
        <v>76</v>
      </c>
      <c r="E5" s="11" t="s">
        <v>75</v>
      </c>
      <c r="F5" s="11" t="s">
        <v>76</v>
      </c>
      <c r="G5" s="11" t="s">
        <v>75</v>
      </c>
      <c r="H5" s="11" t="s">
        <v>76</v>
      </c>
    </row>
    <row r="6" spans="1:8" s="12" customFormat="1" ht="30.75" customHeight="1">
      <c r="A6" s="11">
        <v>1</v>
      </c>
      <c r="B6" s="11" t="s">
        <v>77</v>
      </c>
      <c r="C6" s="13">
        <f aca="true" t="shared" si="0" ref="C6:D8">E6+G6</f>
        <v>111601.8</v>
      </c>
      <c r="D6" s="13">
        <f t="shared" si="0"/>
        <v>99085.11</v>
      </c>
      <c r="E6" s="13">
        <v>96276.89</v>
      </c>
      <c r="F6" s="13">
        <v>76081.13</v>
      </c>
      <c r="G6" s="13">
        <v>15324.91</v>
      </c>
      <c r="H6" s="13">
        <v>23003.98</v>
      </c>
    </row>
    <row r="7" spans="1:8" s="12" customFormat="1" ht="25.5">
      <c r="A7" s="11">
        <v>2</v>
      </c>
      <c r="B7" s="11" t="s">
        <v>78</v>
      </c>
      <c r="C7" s="13">
        <f t="shared" si="0"/>
        <v>6712</v>
      </c>
      <c r="D7" s="13">
        <f t="shared" si="0"/>
        <v>7303</v>
      </c>
      <c r="E7" s="13">
        <v>228</v>
      </c>
      <c r="F7" s="13">
        <v>261</v>
      </c>
      <c r="G7" s="13">
        <v>6484</v>
      </c>
      <c r="H7" s="13">
        <v>7042</v>
      </c>
    </row>
    <row r="8" spans="1:8" s="12" customFormat="1" ht="25.5">
      <c r="A8" s="11">
        <v>3</v>
      </c>
      <c r="B8" s="11" t="s">
        <v>79</v>
      </c>
      <c r="C8" s="13">
        <f t="shared" si="0"/>
        <v>1596.54</v>
      </c>
      <c r="D8" s="13">
        <f t="shared" si="0"/>
        <v>10071.92</v>
      </c>
      <c r="E8" s="13">
        <v>973.49</v>
      </c>
      <c r="F8" s="13">
        <v>4583.06</v>
      </c>
      <c r="G8" s="13">
        <v>623.05</v>
      </c>
      <c r="H8" s="13">
        <v>5488.86</v>
      </c>
    </row>
    <row r="9" spans="1:8" s="12" customFormat="1" ht="25.5">
      <c r="A9" s="11"/>
      <c r="B9" s="11" t="s">
        <v>80</v>
      </c>
      <c r="C9" s="13">
        <v>33.32</v>
      </c>
      <c r="D9" s="13">
        <f>F9+H9</f>
        <v>182.06</v>
      </c>
      <c r="E9" s="13" t="s">
        <v>81</v>
      </c>
      <c r="F9" s="13">
        <v>159.96</v>
      </c>
      <c r="G9" s="13">
        <v>33.32</v>
      </c>
      <c r="H9" s="13">
        <v>22.1</v>
      </c>
    </row>
    <row r="10" spans="1:8" s="12" customFormat="1" ht="12.75">
      <c r="A10" s="11"/>
      <c r="B10" s="11" t="s">
        <v>82</v>
      </c>
      <c r="C10" s="13">
        <f>E10+G10</f>
        <v>1563.22</v>
      </c>
      <c r="D10" s="13">
        <f>F10+H10</f>
        <v>9889.86</v>
      </c>
      <c r="E10" s="13">
        <v>973.49</v>
      </c>
      <c r="F10" s="13">
        <v>4423.1</v>
      </c>
      <c r="G10" s="13">
        <v>589.73</v>
      </c>
      <c r="H10" s="13">
        <v>5466.76</v>
      </c>
    </row>
    <row r="11" spans="1:8" s="12" customFormat="1" ht="12.75">
      <c r="A11" s="11">
        <v>4</v>
      </c>
      <c r="B11" s="11" t="s">
        <v>83</v>
      </c>
      <c r="C11" s="13">
        <f>E11+G11</f>
        <v>529.47</v>
      </c>
      <c r="D11" s="13">
        <f>F11+H11</f>
        <v>1276.76</v>
      </c>
      <c r="E11" s="13">
        <v>41.63</v>
      </c>
      <c r="F11" s="14">
        <v>196.24</v>
      </c>
      <c r="G11" s="13">
        <v>487.84</v>
      </c>
      <c r="H11" s="13">
        <v>1080.52</v>
      </c>
    </row>
    <row r="12" spans="1:8" s="12" customFormat="1" ht="12.75">
      <c r="A12" s="11"/>
      <c r="B12" s="11"/>
      <c r="C12" s="11"/>
      <c r="D12" s="11"/>
      <c r="E12" s="11"/>
      <c r="F12" s="11"/>
      <c r="G12" s="13"/>
      <c r="H12" s="11"/>
    </row>
    <row r="13" spans="1:8" s="12" customFormat="1" ht="48" customHeight="1">
      <c r="A13" s="194" t="s">
        <v>84</v>
      </c>
      <c r="B13" s="195"/>
      <c r="C13" s="195"/>
      <c r="D13" s="195"/>
      <c r="E13" s="195"/>
      <c r="F13" s="195"/>
      <c r="G13" s="195"/>
      <c r="H13" s="195"/>
    </row>
    <row r="15" spans="2:8" ht="22.5" customHeight="1">
      <c r="B15" s="196" t="s">
        <v>85</v>
      </c>
      <c r="C15" s="196"/>
      <c r="D15" s="196"/>
      <c r="G15" t="s">
        <v>86</v>
      </c>
      <c r="H15" t="s">
        <v>87</v>
      </c>
    </row>
  </sheetData>
  <mergeCells count="8">
    <mergeCell ref="A13:H13"/>
    <mergeCell ref="B15:D15"/>
    <mergeCell ref="B2:H2"/>
    <mergeCell ref="A4:A5"/>
    <mergeCell ref="B4:B5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0"/>
  <sheetViews>
    <sheetView workbookViewId="0" topLeftCell="A1">
      <selection activeCell="F9" sqref="F9"/>
    </sheetView>
  </sheetViews>
  <sheetFormatPr defaultColWidth="9.140625" defaultRowHeight="12.75"/>
  <cols>
    <col min="1" max="1" width="6.00390625" style="0" customWidth="1"/>
    <col min="2" max="2" width="20.8515625" style="0" customWidth="1"/>
    <col min="3" max="3" width="14.140625" style="0" customWidth="1"/>
    <col min="4" max="4" width="10.8515625" style="0" customWidth="1"/>
    <col min="5" max="5" width="10.00390625" style="0" customWidth="1"/>
    <col min="7" max="7" width="12.28125" style="0" customWidth="1"/>
    <col min="10" max="10" width="11.00390625" style="0" customWidth="1"/>
    <col min="11" max="11" width="8.140625" style="0" customWidth="1"/>
    <col min="12" max="12" width="13.7109375" style="0" customWidth="1"/>
  </cols>
  <sheetData>
    <row r="1" spans="10:11" ht="12.75">
      <c r="J1" s="18" t="s">
        <v>101</v>
      </c>
      <c r="K1" s="18"/>
    </row>
    <row r="3" spans="1:14" ht="29.25" customHeight="1">
      <c r="A3" s="220" t="s">
        <v>102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19"/>
      <c r="N3" s="19"/>
    </row>
    <row r="4" spans="1:14" ht="29.25" customHeight="1">
      <c r="A4" s="221" t="s">
        <v>51</v>
      </c>
      <c r="B4" s="222" t="s">
        <v>103</v>
      </c>
      <c r="C4" s="222" t="s">
        <v>104</v>
      </c>
      <c r="D4" s="222" t="s">
        <v>105</v>
      </c>
      <c r="E4" s="221" t="s">
        <v>106</v>
      </c>
      <c r="F4" s="221"/>
      <c r="G4" s="221"/>
      <c r="H4" s="223" t="s">
        <v>83</v>
      </c>
      <c r="I4" s="223"/>
      <c r="J4" s="223"/>
      <c r="K4" s="223"/>
      <c r="L4" s="223" t="s">
        <v>107</v>
      </c>
      <c r="M4" s="19"/>
      <c r="N4" s="19"/>
    </row>
    <row r="5" spans="1:12" ht="14.25" customHeight="1">
      <c r="A5" s="221"/>
      <c r="B5" s="222"/>
      <c r="C5" s="222"/>
      <c r="D5" s="222"/>
      <c r="E5" s="221"/>
      <c r="F5" s="221"/>
      <c r="G5" s="221"/>
      <c r="H5" s="20"/>
      <c r="I5" s="20"/>
      <c r="J5" s="221" t="s">
        <v>108</v>
      </c>
      <c r="K5" s="221"/>
      <c r="L5" s="223"/>
    </row>
    <row r="6" spans="1:12" ht="63.75">
      <c r="A6" s="221"/>
      <c r="B6" s="222"/>
      <c r="C6" s="222"/>
      <c r="D6" s="222"/>
      <c r="E6" s="21" t="s">
        <v>109</v>
      </c>
      <c r="F6" s="22" t="s">
        <v>110</v>
      </c>
      <c r="G6" s="22" t="s">
        <v>111</v>
      </c>
      <c r="H6" s="22" t="s">
        <v>112</v>
      </c>
      <c r="I6" s="22" t="s">
        <v>113</v>
      </c>
      <c r="J6" s="22" t="s">
        <v>114</v>
      </c>
      <c r="K6" s="22" t="s">
        <v>115</v>
      </c>
      <c r="L6" s="223"/>
    </row>
    <row r="7" spans="1:12" s="24" customFormat="1" ht="21.75" customHeight="1">
      <c r="A7" s="23">
        <v>1</v>
      </c>
      <c r="B7" s="216" t="s">
        <v>116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</row>
    <row r="8" spans="1:12" s="24" customFormat="1" ht="60" customHeight="1">
      <c r="A8" s="25"/>
      <c r="B8" s="26" t="s">
        <v>117</v>
      </c>
      <c r="C8" s="26" t="s">
        <v>118</v>
      </c>
      <c r="D8" s="26">
        <v>39000</v>
      </c>
      <c r="E8" s="26" t="s">
        <v>119</v>
      </c>
      <c r="F8" s="26" t="s">
        <v>120</v>
      </c>
      <c r="G8" s="27" t="s">
        <v>121</v>
      </c>
      <c r="H8" s="28">
        <v>39539</v>
      </c>
      <c r="I8" s="28" t="s">
        <v>122</v>
      </c>
      <c r="J8" s="26">
        <v>51968.78</v>
      </c>
      <c r="K8" s="29"/>
      <c r="L8" s="30" t="s">
        <v>123</v>
      </c>
    </row>
    <row r="9" spans="1:12" s="35" customFormat="1" ht="57.75" customHeight="1">
      <c r="A9" s="31"/>
      <c r="B9" s="32" t="s">
        <v>124</v>
      </c>
      <c r="C9" s="32" t="s">
        <v>125</v>
      </c>
      <c r="D9" s="32">
        <v>1499</v>
      </c>
      <c r="E9" s="33" t="s">
        <v>126</v>
      </c>
      <c r="F9" s="31" t="s">
        <v>120</v>
      </c>
      <c r="G9" s="27" t="s">
        <v>121</v>
      </c>
      <c r="H9" s="34">
        <v>39539</v>
      </c>
      <c r="I9" s="28" t="s">
        <v>122</v>
      </c>
      <c r="J9" s="31">
        <v>17305.56</v>
      </c>
      <c r="K9" s="31" t="s">
        <v>94</v>
      </c>
      <c r="L9" s="30" t="s">
        <v>123</v>
      </c>
    </row>
    <row r="10" spans="1:12" s="35" customFormat="1" ht="57.75" customHeight="1">
      <c r="A10" s="31"/>
      <c r="B10" s="36" t="s">
        <v>127</v>
      </c>
      <c r="C10" s="36" t="s">
        <v>128</v>
      </c>
      <c r="D10" s="36">
        <v>124564</v>
      </c>
      <c r="E10" s="36" t="s">
        <v>129</v>
      </c>
      <c r="F10" s="37" t="s">
        <v>130</v>
      </c>
      <c r="G10" s="27" t="s">
        <v>121</v>
      </c>
      <c r="H10" s="34">
        <v>39568</v>
      </c>
      <c r="I10" s="28" t="s">
        <v>131</v>
      </c>
      <c r="J10" s="38">
        <v>41496.42</v>
      </c>
      <c r="K10" s="31" t="s">
        <v>94</v>
      </c>
      <c r="L10" s="30" t="s">
        <v>123</v>
      </c>
    </row>
    <row r="11" spans="1:12" s="35" customFormat="1" ht="57.75" customHeight="1">
      <c r="A11" s="39"/>
      <c r="B11" s="36" t="s">
        <v>132</v>
      </c>
      <c r="C11" s="36" t="s">
        <v>133</v>
      </c>
      <c r="D11" s="36">
        <v>2156</v>
      </c>
      <c r="E11" s="36" t="s">
        <v>134</v>
      </c>
      <c r="F11" s="37" t="s">
        <v>135</v>
      </c>
      <c r="G11" s="27" t="s">
        <v>121</v>
      </c>
      <c r="H11" s="34">
        <v>39553</v>
      </c>
      <c r="I11" s="28" t="s">
        <v>136</v>
      </c>
      <c r="J11" s="38">
        <v>11299.58</v>
      </c>
      <c r="K11" s="31"/>
      <c r="L11" s="30" t="s">
        <v>123</v>
      </c>
    </row>
    <row r="12" spans="1:12" s="35" customFormat="1" ht="57.75" customHeight="1">
      <c r="A12" s="39"/>
      <c r="B12" s="36" t="s">
        <v>137</v>
      </c>
      <c r="C12" s="36" t="s">
        <v>138</v>
      </c>
      <c r="D12" s="36">
        <v>21747</v>
      </c>
      <c r="E12" s="36" t="s">
        <v>139</v>
      </c>
      <c r="F12" s="37" t="s">
        <v>120</v>
      </c>
      <c r="G12" s="27" t="s">
        <v>121</v>
      </c>
      <c r="H12" s="34">
        <v>39553</v>
      </c>
      <c r="I12" s="28" t="s">
        <v>136</v>
      </c>
      <c r="J12" s="38">
        <v>58001.18</v>
      </c>
      <c r="K12" s="31"/>
      <c r="L12" s="30" t="s">
        <v>123</v>
      </c>
    </row>
    <row r="13" spans="1:12" s="35" customFormat="1" ht="57.75" customHeight="1">
      <c r="A13" s="39"/>
      <c r="B13" s="36" t="s">
        <v>140</v>
      </c>
      <c r="C13" s="36" t="s">
        <v>141</v>
      </c>
      <c r="D13" s="36">
        <v>36499500</v>
      </c>
      <c r="E13" s="36" t="s">
        <v>142</v>
      </c>
      <c r="F13" s="37" t="s">
        <v>143</v>
      </c>
      <c r="G13" s="27" t="s">
        <v>121</v>
      </c>
      <c r="H13" s="34">
        <v>39568</v>
      </c>
      <c r="I13" s="28" t="s">
        <v>144</v>
      </c>
      <c r="J13" s="38">
        <v>16173.57</v>
      </c>
      <c r="K13" s="31"/>
      <c r="L13" s="30" t="s">
        <v>123</v>
      </c>
    </row>
    <row r="14" spans="1:12" s="35" customFormat="1" ht="11.25">
      <c r="A14" s="39"/>
      <c r="B14" s="40" t="s">
        <v>145</v>
      </c>
      <c r="C14" s="40"/>
      <c r="D14" s="40"/>
      <c r="E14" s="40"/>
      <c r="F14" s="41"/>
      <c r="G14" s="42"/>
      <c r="H14" s="43"/>
      <c r="I14" s="44"/>
      <c r="J14" s="45">
        <f>SUM(J8:J13)</f>
        <v>196245.09</v>
      </c>
      <c r="K14" s="44"/>
      <c r="L14" s="44"/>
    </row>
    <row r="15" spans="1:12" s="47" customFormat="1" ht="16.5" customHeight="1">
      <c r="A15" s="46">
        <v>2</v>
      </c>
      <c r="B15" s="215" t="s">
        <v>146</v>
      </c>
      <c r="C15" s="215"/>
      <c r="D15" s="215"/>
      <c r="E15" s="215"/>
      <c r="F15" s="215"/>
      <c r="G15" s="215"/>
      <c r="H15" s="215"/>
      <c r="I15" s="215"/>
      <c r="J15" s="215"/>
      <c r="K15" s="215"/>
      <c r="L15" s="215"/>
    </row>
    <row r="16" spans="1:12" s="47" customFormat="1" ht="12.75">
      <c r="A16" s="48"/>
      <c r="B16" s="49" t="s">
        <v>94</v>
      </c>
      <c r="C16" s="49" t="s">
        <v>94</v>
      </c>
      <c r="D16" s="49" t="s">
        <v>94</v>
      </c>
      <c r="E16" s="49" t="s">
        <v>94</v>
      </c>
      <c r="F16" s="48" t="s">
        <v>94</v>
      </c>
      <c r="G16" s="48" t="s">
        <v>94</v>
      </c>
      <c r="H16" s="48" t="s">
        <v>94</v>
      </c>
      <c r="I16" s="48" t="s">
        <v>94</v>
      </c>
      <c r="J16" s="48" t="s">
        <v>94</v>
      </c>
      <c r="K16" s="48" t="s">
        <v>94</v>
      </c>
      <c r="L16" s="48" t="s">
        <v>94</v>
      </c>
    </row>
    <row r="17" spans="1:12" s="47" customFormat="1" ht="12.75" customHeight="1">
      <c r="A17" s="48">
        <v>3</v>
      </c>
      <c r="B17" s="217" t="s">
        <v>147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9"/>
    </row>
    <row r="18" spans="1:12" s="31" customFormat="1" ht="57.75" customHeight="1">
      <c r="A18" s="50"/>
      <c r="B18" s="51" t="s">
        <v>148</v>
      </c>
      <c r="C18" s="51" t="s">
        <v>149</v>
      </c>
      <c r="D18" s="51">
        <v>1800</v>
      </c>
      <c r="E18" s="51" t="s">
        <v>150</v>
      </c>
      <c r="F18" s="51" t="s">
        <v>143</v>
      </c>
      <c r="G18" s="27" t="s">
        <v>121</v>
      </c>
      <c r="H18" s="51"/>
      <c r="I18" s="51" t="s">
        <v>151</v>
      </c>
      <c r="J18" s="51">
        <v>43</v>
      </c>
      <c r="K18" s="50"/>
      <c r="L18" s="50" t="s">
        <v>152</v>
      </c>
    </row>
    <row r="19" spans="1:12" s="31" customFormat="1" ht="57.75" customHeight="1">
      <c r="A19" s="50"/>
      <c r="B19" s="51" t="s">
        <v>153</v>
      </c>
      <c r="C19" s="51" t="s">
        <v>154</v>
      </c>
      <c r="D19" s="51">
        <v>400</v>
      </c>
      <c r="E19" s="51" t="s">
        <v>155</v>
      </c>
      <c r="F19" s="51" t="s">
        <v>143</v>
      </c>
      <c r="G19" s="27" t="s">
        <v>121</v>
      </c>
      <c r="H19" s="51"/>
      <c r="I19" s="52" t="s">
        <v>156</v>
      </c>
      <c r="J19" s="51">
        <v>25.3</v>
      </c>
      <c r="K19" s="50"/>
      <c r="L19" s="50" t="s">
        <v>152</v>
      </c>
    </row>
    <row r="20" spans="1:12" s="31" customFormat="1" ht="57.75" customHeight="1">
      <c r="A20" s="50"/>
      <c r="B20" s="51" t="s">
        <v>157</v>
      </c>
      <c r="C20" s="51" t="s">
        <v>158</v>
      </c>
      <c r="D20" s="51">
        <v>1577</v>
      </c>
      <c r="E20" s="51" t="s">
        <v>159</v>
      </c>
      <c r="F20" s="51" t="s">
        <v>160</v>
      </c>
      <c r="G20" s="27" t="s">
        <v>121</v>
      </c>
      <c r="H20" s="51"/>
      <c r="I20" s="51" t="s">
        <v>156</v>
      </c>
      <c r="J20" s="51">
        <v>121.6</v>
      </c>
      <c r="K20" s="50"/>
      <c r="L20" s="50" t="s">
        <v>152</v>
      </c>
    </row>
    <row r="21" spans="1:12" s="31" customFormat="1" ht="57.75" customHeight="1">
      <c r="A21" s="50"/>
      <c r="B21" s="51" t="s">
        <v>161</v>
      </c>
      <c r="C21" s="51" t="s">
        <v>162</v>
      </c>
      <c r="D21" s="51">
        <v>20000</v>
      </c>
      <c r="E21" s="51" t="s">
        <v>163</v>
      </c>
      <c r="F21" s="51" t="s">
        <v>164</v>
      </c>
      <c r="G21" s="27" t="s">
        <v>121</v>
      </c>
      <c r="H21" s="51"/>
      <c r="I21" s="51" t="s">
        <v>151</v>
      </c>
      <c r="J21" s="51">
        <v>210.6</v>
      </c>
      <c r="K21" s="50"/>
      <c r="L21" s="50" t="s">
        <v>152</v>
      </c>
    </row>
    <row r="22" spans="1:12" s="31" customFormat="1" ht="57.75" customHeight="1">
      <c r="A22" s="50"/>
      <c r="B22" s="51" t="s">
        <v>165</v>
      </c>
      <c r="C22" s="51" t="s">
        <v>166</v>
      </c>
      <c r="D22" s="51">
        <v>1476</v>
      </c>
      <c r="E22" s="51" t="s">
        <v>167</v>
      </c>
      <c r="F22" s="51" t="s">
        <v>143</v>
      </c>
      <c r="G22" s="27" t="s">
        <v>121</v>
      </c>
      <c r="H22" s="51"/>
      <c r="I22" s="51" t="s">
        <v>151</v>
      </c>
      <c r="J22" s="51">
        <v>113.5</v>
      </c>
      <c r="K22" s="50"/>
      <c r="L22" s="50" t="s">
        <v>152</v>
      </c>
    </row>
    <row r="23" spans="1:12" s="31" customFormat="1" ht="57.75" customHeight="1">
      <c r="A23" s="50"/>
      <c r="B23" s="51" t="s">
        <v>168</v>
      </c>
      <c r="C23" s="51" t="s">
        <v>169</v>
      </c>
      <c r="D23" s="51">
        <v>1561</v>
      </c>
      <c r="E23" s="51" t="s">
        <v>170</v>
      </c>
      <c r="F23" s="51" t="s">
        <v>143</v>
      </c>
      <c r="G23" s="27" t="s">
        <v>121</v>
      </c>
      <c r="H23" s="51"/>
      <c r="I23" s="51" t="s">
        <v>151</v>
      </c>
      <c r="J23" s="51">
        <v>120.3</v>
      </c>
      <c r="K23" s="50"/>
      <c r="L23" s="50" t="s">
        <v>152</v>
      </c>
    </row>
    <row r="24" spans="1:12" s="31" customFormat="1" ht="57.75" customHeight="1">
      <c r="A24" s="50"/>
      <c r="B24" s="51" t="s">
        <v>171</v>
      </c>
      <c r="C24" s="51" t="s">
        <v>172</v>
      </c>
      <c r="D24" s="51">
        <v>24</v>
      </c>
      <c r="E24" s="51" t="s">
        <v>173</v>
      </c>
      <c r="F24" s="51" t="s">
        <v>143</v>
      </c>
      <c r="G24" s="27" t="s">
        <v>121</v>
      </c>
      <c r="H24" s="51"/>
      <c r="I24" s="51" t="s">
        <v>151</v>
      </c>
      <c r="J24" s="51">
        <v>12.4</v>
      </c>
      <c r="K24" s="50"/>
      <c r="L24" s="50" t="s">
        <v>152</v>
      </c>
    </row>
    <row r="25" spans="1:12" s="31" customFormat="1" ht="57.75" customHeight="1">
      <c r="A25" s="50"/>
      <c r="B25" s="51" t="s">
        <v>174</v>
      </c>
      <c r="C25" s="51" t="s">
        <v>175</v>
      </c>
      <c r="D25" s="51">
        <v>36</v>
      </c>
      <c r="E25" s="51" t="s">
        <v>176</v>
      </c>
      <c r="F25" s="51" t="s">
        <v>143</v>
      </c>
      <c r="G25" s="27" t="s">
        <v>121</v>
      </c>
      <c r="H25" s="51"/>
      <c r="I25" s="51" t="s">
        <v>151</v>
      </c>
      <c r="J25" s="51">
        <v>18.6</v>
      </c>
      <c r="K25" s="50"/>
      <c r="L25" s="50" t="s">
        <v>152</v>
      </c>
    </row>
    <row r="26" spans="1:12" s="31" customFormat="1" ht="57.75" customHeight="1">
      <c r="A26" s="50"/>
      <c r="B26" s="51" t="s">
        <v>177</v>
      </c>
      <c r="C26" s="51" t="s">
        <v>175</v>
      </c>
      <c r="D26" s="51">
        <v>36</v>
      </c>
      <c r="E26" s="51" t="s">
        <v>178</v>
      </c>
      <c r="F26" s="51" t="s">
        <v>143</v>
      </c>
      <c r="G26" s="27" t="s">
        <v>121</v>
      </c>
      <c r="H26" s="51"/>
      <c r="I26" s="51" t="s">
        <v>151</v>
      </c>
      <c r="J26" s="51">
        <v>18.6</v>
      </c>
      <c r="K26" s="50"/>
      <c r="L26" s="50" t="s">
        <v>152</v>
      </c>
    </row>
    <row r="27" spans="1:12" s="55" customFormat="1" ht="12.75" customHeight="1">
      <c r="A27" s="53"/>
      <c r="B27" s="54" t="s">
        <v>145</v>
      </c>
      <c r="C27" s="54"/>
      <c r="D27" s="54"/>
      <c r="E27" s="54"/>
      <c r="F27" s="54"/>
      <c r="G27" s="54"/>
      <c r="H27" s="54"/>
      <c r="I27" s="54"/>
      <c r="J27" s="54">
        <f>SUM(J18:J26)</f>
        <v>683.9</v>
      </c>
      <c r="K27" s="54"/>
      <c r="L27" s="54"/>
    </row>
    <row r="28" spans="1:12" ht="12.75">
      <c r="A28" s="56">
        <v>4</v>
      </c>
      <c r="B28" s="212" t="s">
        <v>179</v>
      </c>
      <c r="C28" s="213"/>
      <c r="D28" s="213"/>
      <c r="E28" s="213"/>
      <c r="F28" s="213"/>
      <c r="G28" s="213"/>
      <c r="H28" s="213"/>
      <c r="I28" s="213"/>
      <c r="J28" s="213"/>
      <c r="K28" s="213"/>
      <c r="L28" s="214"/>
    </row>
    <row r="29" spans="1:12" ht="12.75">
      <c r="A29" s="57"/>
      <c r="B29" s="57" t="s">
        <v>94</v>
      </c>
      <c r="C29" s="57" t="s">
        <v>94</v>
      </c>
      <c r="D29" s="57" t="s">
        <v>94</v>
      </c>
      <c r="E29" s="57" t="s">
        <v>94</v>
      </c>
      <c r="F29" s="57" t="s">
        <v>94</v>
      </c>
      <c r="G29" s="57" t="s">
        <v>94</v>
      </c>
      <c r="H29" s="57" t="s">
        <v>94</v>
      </c>
      <c r="I29" s="57" t="s">
        <v>94</v>
      </c>
      <c r="J29" s="57" t="s">
        <v>94</v>
      </c>
      <c r="K29" s="57" t="s">
        <v>94</v>
      </c>
      <c r="L29" s="57" t="s">
        <v>94</v>
      </c>
    </row>
    <row r="30" spans="1:12" ht="12.75">
      <c r="A30" s="57">
        <v>5</v>
      </c>
      <c r="B30" s="212" t="s">
        <v>180</v>
      </c>
      <c r="C30" s="213"/>
      <c r="D30" s="213"/>
      <c r="E30" s="213"/>
      <c r="F30" s="213"/>
      <c r="G30" s="213"/>
      <c r="H30" s="213"/>
      <c r="I30" s="213"/>
      <c r="J30" s="213"/>
      <c r="K30" s="213"/>
      <c r="L30" s="214"/>
    </row>
    <row r="31" spans="1:12" ht="12.75">
      <c r="A31" s="57"/>
      <c r="B31" s="57" t="s">
        <v>94</v>
      </c>
      <c r="C31" s="57" t="s">
        <v>94</v>
      </c>
      <c r="D31" s="57" t="s">
        <v>94</v>
      </c>
      <c r="E31" s="57" t="s">
        <v>94</v>
      </c>
      <c r="F31" s="57" t="s">
        <v>94</v>
      </c>
      <c r="G31" s="57" t="s">
        <v>94</v>
      </c>
      <c r="H31" s="57" t="s">
        <v>94</v>
      </c>
      <c r="I31" s="57" t="s">
        <v>94</v>
      </c>
      <c r="J31" s="57" t="s">
        <v>94</v>
      </c>
      <c r="K31" s="57" t="s">
        <v>94</v>
      </c>
      <c r="L31" s="57" t="s">
        <v>94</v>
      </c>
    </row>
    <row r="32" spans="1:12" ht="12.75">
      <c r="A32" s="56">
        <v>6</v>
      </c>
      <c r="B32" s="215" t="s">
        <v>181</v>
      </c>
      <c r="C32" s="215"/>
      <c r="D32" s="215"/>
      <c r="E32" s="215"/>
      <c r="F32" s="215"/>
      <c r="G32" s="215"/>
      <c r="H32" s="215"/>
      <c r="I32" s="215"/>
      <c r="J32" s="215"/>
      <c r="K32" s="215"/>
      <c r="L32" s="215"/>
    </row>
    <row r="33" spans="1:12" s="23" customFormat="1" ht="11.25">
      <c r="A33" s="58"/>
      <c r="B33" s="58" t="s">
        <v>94</v>
      </c>
      <c r="C33" s="58" t="s">
        <v>94</v>
      </c>
      <c r="D33" s="58" t="s">
        <v>94</v>
      </c>
      <c r="E33" s="58" t="s">
        <v>94</v>
      </c>
      <c r="F33" s="58" t="s">
        <v>94</v>
      </c>
      <c r="G33" s="58" t="s">
        <v>94</v>
      </c>
      <c r="H33" s="58" t="s">
        <v>94</v>
      </c>
      <c r="I33" s="58" t="s">
        <v>94</v>
      </c>
      <c r="J33" s="58" t="s">
        <v>94</v>
      </c>
      <c r="K33" s="58" t="s">
        <v>94</v>
      </c>
      <c r="L33" s="58" t="s">
        <v>94</v>
      </c>
    </row>
    <row r="34" spans="1:12" s="23" customFormat="1" ht="11.25">
      <c r="A34" s="26">
        <v>7</v>
      </c>
      <c r="B34" s="204" t="s">
        <v>182</v>
      </c>
      <c r="C34" s="204"/>
      <c r="D34" s="204"/>
      <c r="E34" s="204"/>
      <c r="F34" s="204"/>
      <c r="G34" s="204"/>
      <c r="H34" s="204"/>
      <c r="I34" s="204"/>
      <c r="J34" s="204"/>
      <c r="K34" s="204"/>
      <c r="L34" s="204"/>
    </row>
    <row r="35" spans="1:12" s="23" customFormat="1" ht="11.25">
      <c r="A35" s="58"/>
      <c r="B35" s="58" t="s">
        <v>94</v>
      </c>
      <c r="C35" s="58" t="s">
        <v>94</v>
      </c>
      <c r="D35" s="58" t="s">
        <v>94</v>
      </c>
      <c r="E35" s="58" t="s">
        <v>94</v>
      </c>
      <c r="F35" s="58" t="s">
        <v>94</v>
      </c>
      <c r="G35" s="58" t="s">
        <v>94</v>
      </c>
      <c r="H35" s="58" t="s">
        <v>94</v>
      </c>
      <c r="I35" s="58" t="s">
        <v>94</v>
      </c>
      <c r="J35" s="58" t="s">
        <v>94</v>
      </c>
      <c r="K35" s="58" t="s">
        <v>94</v>
      </c>
      <c r="L35" s="58" t="s">
        <v>94</v>
      </c>
    </row>
    <row r="36" spans="1:12" s="23" customFormat="1" ht="11.25">
      <c r="A36" s="59">
        <v>8</v>
      </c>
      <c r="B36" s="204" t="s">
        <v>183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4"/>
    </row>
    <row r="37" spans="1:12" s="23" customFormat="1" ht="66.75" customHeight="1">
      <c r="A37" s="58">
        <v>1</v>
      </c>
      <c r="B37" s="60" t="s">
        <v>184</v>
      </c>
      <c r="C37" s="60" t="s">
        <v>185</v>
      </c>
      <c r="D37" s="58">
        <v>1063</v>
      </c>
      <c r="E37" s="60" t="s">
        <v>186</v>
      </c>
      <c r="F37" s="60" t="s">
        <v>143</v>
      </c>
      <c r="G37" s="58"/>
      <c r="H37" s="28">
        <v>39493</v>
      </c>
      <c r="I37" s="60" t="s">
        <v>187</v>
      </c>
      <c r="J37" s="58">
        <v>121.37</v>
      </c>
      <c r="K37" s="58"/>
      <c r="L37" s="60" t="s">
        <v>188</v>
      </c>
    </row>
    <row r="38" spans="1:12" s="23" customFormat="1" ht="56.25">
      <c r="A38" s="58">
        <v>2</v>
      </c>
      <c r="B38" s="60" t="s">
        <v>184</v>
      </c>
      <c r="C38" s="60" t="s">
        <v>185</v>
      </c>
      <c r="D38" s="58">
        <v>198</v>
      </c>
      <c r="E38" s="60" t="s">
        <v>189</v>
      </c>
      <c r="F38" s="60" t="s">
        <v>143</v>
      </c>
      <c r="G38" s="58"/>
      <c r="H38" s="28">
        <v>39493</v>
      </c>
      <c r="I38" s="60" t="s">
        <v>187</v>
      </c>
      <c r="J38" s="58">
        <v>1777.1</v>
      </c>
      <c r="K38" s="58"/>
      <c r="L38" s="60" t="s">
        <v>190</v>
      </c>
    </row>
    <row r="39" spans="1:12" s="23" customFormat="1" ht="56.25">
      <c r="A39" s="58">
        <v>3</v>
      </c>
      <c r="B39" s="60" t="s">
        <v>184</v>
      </c>
      <c r="C39" s="60" t="s">
        <v>185</v>
      </c>
      <c r="D39" s="58">
        <v>367</v>
      </c>
      <c r="E39" s="60" t="s">
        <v>191</v>
      </c>
      <c r="F39" s="60" t="s">
        <v>143</v>
      </c>
      <c r="G39" s="58"/>
      <c r="H39" s="28">
        <v>39493</v>
      </c>
      <c r="I39" s="60" t="s">
        <v>187</v>
      </c>
      <c r="J39" s="58">
        <v>1879.3</v>
      </c>
      <c r="K39" s="58"/>
      <c r="L39" s="60" t="s">
        <v>190</v>
      </c>
    </row>
    <row r="40" spans="1:12" s="23" customFormat="1" ht="56.25">
      <c r="A40" s="58">
        <v>4</v>
      </c>
      <c r="B40" s="60" t="s">
        <v>184</v>
      </c>
      <c r="C40" s="60" t="s">
        <v>192</v>
      </c>
      <c r="D40" s="58">
        <v>2719</v>
      </c>
      <c r="E40" s="60" t="s">
        <v>193</v>
      </c>
      <c r="F40" s="60" t="s">
        <v>194</v>
      </c>
      <c r="G40" s="58"/>
      <c r="H40" s="28">
        <v>39493</v>
      </c>
      <c r="I40" s="60" t="s">
        <v>187</v>
      </c>
      <c r="J40" s="58">
        <v>73456.95</v>
      </c>
      <c r="K40" s="58">
        <v>11330.9</v>
      </c>
      <c r="L40" s="60" t="s">
        <v>190</v>
      </c>
    </row>
    <row r="41" spans="1:12" s="23" customFormat="1" ht="33.75">
      <c r="A41" s="58">
        <v>5</v>
      </c>
      <c r="B41" s="60" t="s">
        <v>195</v>
      </c>
      <c r="C41" s="60" t="s">
        <v>196</v>
      </c>
      <c r="D41" s="58">
        <v>3331</v>
      </c>
      <c r="E41" s="60" t="s">
        <v>197</v>
      </c>
      <c r="F41" s="60" t="s">
        <v>198</v>
      </c>
      <c r="G41" s="58"/>
      <c r="H41" s="61">
        <v>39401</v>
      </c>
      <c r="I41" s="60" t="s">
        <v>199</v>
      </c>
      <c r="J41" s="58">
        <v>38830.67</v>
      </c>
      <c r="K41" s="58"/>
      <c r="L41" s="60" t="s">
        <v>200</v>
      </c>
    </row>
    <row r="42" spans="1:12" s="23" customFormat="1" ht="12" customHeight="1">
      <c r="A42" s="62"/>
      <c r="B42" s="63" t="s">
        <v>201</v>
      </c>
      <c r="C42" s="62"/>
      <c r="D42" s="62">
        <f>D41+D40+D39+D38+D37</f>
        <v>7678</v>
      </c>
      <c r="E42" s="62"/>
      <c r="F42" s="63"/>
      <c r="G42" s="62"/>
      <c r="H42" s="63"/>
      <c r="I42" s="62"/>
      <c r="J42" s="62">
        <f>J41+J40+J39+J38+J37</f>
        <v>116065.39</v>
      </c>
      <c r="K42" s="62">
        <v>11330.9</v>
      </c>
      <c r="L42" s="62"/>
    </row>
    <row r="43" spans="1:12" s="23" customFormat="1" ht="11.25">
      <c r="A43" s="59">
        <v>9</v>
      </c>
      <c r="B43" s="204" t="s">
        <v>202</v>
      </c>
      <c r="C43" s="204"/>
      <c r="D43" s="204"/>
      <c r="E43" s="204"/>
      <c r="F43" s="204"/>
      <c r="G43" s="204"/>
      <c r="H43" s="204"/>
      <c r="I43" s="204"/>
      <c r="J43" s="204"/>
      <c r="K43" s="204"/>
      <c r="L43" s="204"/>
    </row>
    <row r="44" spans="1:13" s="67" customFormat="1" ht="53.25" customHeight="1">
      <c r="A44" s="64">
        <v>1</v>
      </c>
      <c r="B44" s="64" t="s">
        <v>203</v>
      </c>
      <c r="C44" s="64" t="s">
        <v>204</v>
      </c>
      <c r="D44" s="64">
        <v>200</v>
      </c>
      <c r="E44" s="64" t="s">
        <v>205</v>
      </c>
      <c r="F44" s="64" t="s">
        <v>206</v>
      </c>
      <c r="G44" s="207" t="s">
        <v>121</v>
      </c>
      <c r="H44" s="66">
        <v>38913</v>
      </c>
      <c r="I44" s="64" t="s">
        <v>207</v>
      </c>
      <c r="J44" s="64">
        <v>4036.07</v>
      </c>
      <c r="K44" s="64"/>
      <c r="L44" s="64"/>
      <c r="M44"/>
    </row>
    <row r="45" spans="1:12" s="67" customFormat="1" ht="41.25" customHeight="1">
      <c r="A45" s="207">
        <f>A44+1</f>
        <v>2</v>
      </c>
      <c r="B45" s="207" t="s">
        <v>208</v>
      </c>
      <c r="C45" s="207" t="s">
        <v>209</v>
      </c>
      <c r="D45" s="207">
        <v>36</v>
      </c>
      <c r="E45" s="64" t="s">
        <v>210</v>
      </c>
      <c r="F45" s="64" t="s">
        <v>211</v>
      </c>
      <c r="G45" s="208"/>
      <c r="H45" s="66">
        <v>39005</v>
      </c>
      <c r="I45" s="64" t="s">
        <v>207</v>
      </c>
      <c r="J45" s="64">
        <v>677.1</v>
      </c>
      <c r="K45" s="64"/>
      <c r="L45" s="64"/>
    </row>
    <row r="46" spans="1:12" s="67" customFormat="1" ht="41.25" customHeight="1">
      <c r="A46" s="209"/>
      <c r="B46" s="209"/>
      <c r="C46" s="209"/>
      <c r="D46" s="209"/>
      <c r="E46" s="64" t="s">
        <v>212</v>
      </c>
      <c r="F46" s="64" t="s">
        <v>213</v>
      </c>
      <c r="G46" s="208"/>
      <c r="H46" s="66">
        <v>39401</v>
      </c>
      <c r="I46" s="64" t="s">
        <v>214</v>
      </c>
      <c r="J46" s="64">
        <v>1465.05</v>
      </c>
      <c r="K46" s="64"/>
      <c r="L46" s="64"/>
    </row>
    <row r="47" spans="1:12" s="35" customFormat="1" ht="78.75">
      <c r="A47" s="65">
        <v>3</v>
      </c>
      <c r="B47" s="65" t="s">
        <v>215</v>
      </c>
      <c r="C47" s="65" t="s">
        <v>216</v>
      </c>
      <c r="D47" s="65">
        <v>1524</v>
      </c>
      <c r="E47" s="64" t="s">
        <v>217</v>
      </c>
      <c r="F47" s="64" t="s">
        <v>218</v>
      </c>
      <c r="G47" s="208"/>
      <c r="H47" s="66">
        <v>39493</v>
      </c>
      <c r="I47" s="64" t="s">
        <v>219</v>
      </c>
      <c r="J47" s="64">
        <v>14710.54</v>
      </c>
      <c r="K47" s="31"/>
      <c r="L47" s="31"/>
    </row>
    <row r="48" spans="1:12" s="35" customFormat="1" ht="45">
      <c r="A48" s="65">
        <v>4</v>
      </c>
      <c r="B48" s="65" t="s">
        <v>220</v>
      </c>
      <c r="C48" s="65" t="s">
        <v>221</v>
      </c>
      <c r="D48" s="65">
        <v>7493</v>
      </c>
      <c r="E48" s="64" t="s">
        <v>222</v>
      </c>
      <c r="F48" s="64" t="s">
        <v>223</v>
      </c>
      <c r="G48" s="208"/>
      <c r="H48" s="66">
        <v>39522</v>
      </c>
      <c r="I48" s="64" t="s">
        <v>219</v>
      </c>
      <c r="J48" s="64">
        <v>56337.56</v>
      </c>
      <c r="K48" s="31"/>
      <c r="L48" s="31"/>
    </row>
    <row r="49" spans="1:12" s="35" customFormat="1" ht="45.75" customHeight="1">
      <c r="A49" s="64">
        <v>5</v>
      </c>
      <c r="B49" s="64" t="s">
        <v>224</v>
      </c>
      <c r="C49" s="65" t="s">
        <v>225</v>
      </c>
      <c r="D49" s="65">
        <v>2500</v>
      </c>
      <c r="E49" s="64" t="s">
        <v>226</v>
      </c>
      <c r="F49" s="64" t="s">
        <v>227</v>
      </c>
      <c r="G49" s="208"/>
      <c r="H49" s="66">
        <v>39493</v>
      </c>
      <c r="I49" s="64" t="s">
        <v>219</v>
      </c>
      <c r="J49" s="64">
        <v>24741.3</v>
      </c>
      <c r="K49" s="31"/>
      <c r="L49" s="31"/>
    </row>
    <row r="50" spans="1:12" s="35" customFormat="1" ht="78.75">
      <c r="A50" s="64">
        <v>6</v>
      </c>
      <c r="B50" s="64" t="s">
        <v>228</v>
      </c>
      <c r="C50" s="65" t="s">
        <v>229</v>
      </c>
      <c r="D50" s="65">
        <v>100</v>
      </c>
      <c r="E50" s="64" t="s">
        <v>230</v>
      </c>
      <c r="F50" s="64" t="s">
        <v>231</v>
      </c>
      <c r="G50" s="208"/>
      <c r="H50" s="66">
        <v>39278</v>
      </c>
      <c r="I50" s="66" t="s">
        <v>214</v>
      </c>
      <c r="J50" s="64">
        <v>2746.82</v>
      </c>
      <c r="K50" s="31"/>
      <c r="L50" s="31"/>
    </row>
    <row r="51" spans="1:12" s="35" customFormat="1" ht="45">
      <c r="A51" s="64">
        <v>7</v>
      </c>
      <c r="B51" s="64" t="s">
        <v>232</v>
      </c>
      <c r="C51" s="64" t="s">
        <v>233</v>
      </c>
      <c r="D51" s="64">
        <v>3030</v>
      </c>
      <c r="E51" s="64" t="s">
        <v>234</v>
      </c>
      <c r="F51" s="64" t="s">
        <v>235</v>
      </c>
      <c r="G51" s="209"/>
      <c r="H51" s="66">
        <v>39553</v>
      </c>
      <c r="I51" s="66">
        <v>39553</v>
      </c>
      <c r="J51" s="64">
        <v>29247.34</v>
      </c>
      <c r="K51" s="31"/>
      <c r="L51" s="31"/>
    </row>
    <row r="52" spans="1:12" s="35" customFormat="1" ht="90">
      <c r="A52" s="64">
        <v>8</v>
      </c>
      <c r="B52" s="65" t="s">
        <v>236</v>
      </c>
      <c r="C52" s="65" t="s">
        <v>237</v>
      </c>
      <c r="D52" s="65">
        <v>2115</v>
      </c>
      <c r="E52" s="64" t="s">
        <v>238</v>
      </c>
      <c r="F52" s="64" t="s">
        <v>239</v>
      </c>
      <c r="G52" s="207" t="s">
        <v>121</v>
      </c>
      <c r="H52" s="66">
        <v>39493</v>
      </c>
      <c r="I52" s="64" t="s">
        <v>219</v>
      </c>
      <c r="J52" s="64">
        <v>20415.19</v>
      </c>
      <c r="K52" s="31"/>
      <c r="L52" s="31"/>
    </row>
    <row r="53" spans="1:12" s="67" customFormat="1" ht="41.25" customHeight="1">
      <c r="A53" s="64">
        <v>9</v>
      </c>
      <c r="B53" s="64" t="s">
        <v>240</v>
      </c>
      <c r="C53" s="64" t="s">
        <v>241</v>
      </c>
      <c r="D53" s="68">
        <v>5188</v>
      </c>
      <c r="E53" s="64" t="s">
        <v>242</v>
      </c>
      <c r="F53" s="64" t="s">
        <v>243</v>
      </c>
      <c r="G53" s="208"/>
      <c r="H53" s="66">
        <v>39401</v>
      </c>
      <c r="I53" s="64" t="s">
        <v>214</v>
      </c>
      <c r="J53" s="64">
        <v>57585.66</v>
      </c>
      <c r="K53" s="64"/>
      <c r="L53" s="64"/>
    </row>
    <row r="54" spans="1:12" s="35" customFormat="1" ht="78.75">
      <c r="A54" s="64">
        <v>10</v>
      </c>
      <c r="B54" s="65" t="s">
        <v>244</v>
      </c>
      <c r="C54" s="65" t="s">
        <v>245</v>
      </c>
      <c r="D54" s="64">
        <v>1500</v>
      </c>
      <c r="E54" s="64" t="s">
        <v>246</v>
      </c>
      <c r="F54" s="64" t="s">
        <v>247</v>
      </c>
      <c r="G54" s="208"/>
      <c r="H54" s="66">
        <v>39522</v>
      </c>
      <c r="I54" s="64" t="s">
        <v>219</v>
      </c>
      <c r="J54" s="64">
        <v>14097.6</v>
      </c>
      <c r="K54" s="31"/>
      <c r="L54" s="31"/>
    </row>
    <row r="55" spans="1:12" s="67" customFormat="1" ht="41.25" customHeight="1">
      <c r="A55" s="64">
        <v>11</v>
      </c>
      <c r="B55" s="64" t="s">
        <v>248</v>
      </c>
      <c r="C55" s="64" t="s">
        <v>249</v>
      </c>
      <c r="D55" s="69">
        <v>1700</v>
      </c>
      <c r="E55" s="64" t="s">
        <v>250</v>
      </c>
      <c r="F55" s="64" t="s">
        <v>251</v>
      </c>
      <c r="G55" s="208"/>
      <c r="H55" s="66">
        <v>39187</v>
      </c>
      <c r="I55" s="64" t="s">
        <v>214</v>
      </c>
      <c r="J55" s="64">
        <v>30271.64</v>
      </c>
      <c r="K55" s="64"/>
      <c r="L55" s="64"/>
    </row>
    <row r="56" spans="1:12" s="67" customFormat="1" ht="41.25" customHeight="1">
      <c r="A56" s="64">
        <v>12</v>
      </c>
      <c r="B56" s="64" t="s">
        <v>252</v>
      </c>
      <c r="C56" s="64" t="s">
        <v>253</v>
      </c>
      <c r="D56" s="69">
        <v>2063</v>
      </c>
      <c r="E56" s="64" t="s">
        <v>254</v>
      </c>
      <c r="F56" s="68" t="s">
        <v>255</v>
      </c>
      <c r="G56" s="208"/>
      <c r="H56" s="66">
        <v>39522</v>
      </c>
      <c r="I56" s="64" t="s">
        <v>219</v>
      </c>
      <c r="J56" s="64">
        <v>19913.27</v>
      </c>
      <c r="K56" s="64"/>
      <c r="L56" s="64"/>
    </row>
    <row r="57" spans="1:12" s="35" customFormat="1" ht="78.75">
      <c r="A57" s="64">
        <v>13</v>
      </c>
      <c r="B57" s="65" t="s">
        <v>256</v>
      </c>
      <c r="C57" s="65" t="s">
        <v>257</v>
      </c>
      <c r="D57" s="65">
        <v>1050</v>
      </c>
      <c r="E57" s="64" t="s">
        <v>258</v>
      </c>
      <c r="F57" s="64" t="s">
        <v>259</v>
      </c>
      <c r="G57" s="208"/>
      <c r="H57" s="66">
        <v>39401</v>
      </c>
      <c r="I57" s="64" t="s">
        <v>214</v>
      </c>
      <c r="J57" s="64">
        <v>14215.64</v>
      </c>
      <c r="K57" s="31"/>
      <c r="L57" s="31"/>
    </row>
    <row r="58" spans="1:12" s="35" customFormat="1" ht="45" customHeight="1">
      <c r="A58" s="207">
        <v>14</v>
      </c>
      <c r="B58" s="207" t="s">
        <v>260</v>
      </c>
      <c r="C58" s="207" t="s">
        <v>261</v>
      </c>
      <c r="D58" s="207">
        <v>6273</v>
      </c>
      <c r="E58" s="64">
        <v>16</v>
      </c>
      <c r="F58" s="64" t="s">
        <v>262</v>
      </c>
      <c r="G58" s="209"/>
      <c r="H58" s="66">
        <v>39493</v>
      </c>
      <c r="I58" s="64" t="s">
        <v>219</v>
      </c>
      <c r="J58" s="64">
        <v>60550.67</v>
      </c>
      <c r="K58" s="31"/>
      <c r="L58" s="31"/>
    </row>
    <row r="59" spans="1:12" s="35" customFormat="1" ht="11.25">
      <c r="A59" s="209"/>
      <c r="B59" s="209"/>
      <c r="C59" s="209"/>
      <c r="D59" s="209"/>
      <c r="E59" s="210" t="s">
        <v>263</v>
      </c>
      <c r="F59" s="211"/>
      <c r="G59" s="27"/>
      <c r="H59" s="66">
        <v>38763</v>
      </c>
      <c r="I59" s="64" t="s">
        <v>207</v>
      </c>
      <c r="J59" s="64">
        <v>81377.01</v>
      </c>
      <c r="K59" s="31"/>
      <c r="L59" s="31"/>
    </row>
    <row r="60" spans="1:12" s="76" customFormat="1" ht="12.75">
      <c r="A60" s="70"/>
      <c r="B60" s="70" t="s">
        <v>145</v>
      </c>
      <c r="C60" s="70"/>
      <c r="D60" s="71"/>
      <c r="E60" s="70"/>
      <c r="F60" s="72"/>
      <c r="G60" s="73"/>
      <c r="H60" s="74"/>
      <c r="I60" s="70"/>
      <c r="J60" s="70">
        <f>SUM(J44:J59)</f>
        <v>432388.4600000001</v>
      </c>
      <c r="K60" s="75"/>
      <c r="L60" s="75"/>
    </row>
    <row r="61" spans="1:12" s="23" customFormat="1" ht="11.25">
      <c r="A61" s="58">
        <v>10</v>
      </c>
      <c r="B61" s="204" t="s">
        <v>264</v>
      </c>
      <c r="C61" s="204"/>
      <c r="D61" s="204"/>
      <c r="E61" s="204"/>
      <c r="F61" s="204"/>
      <c r="G61" s="204"/>
      <c r="H61" s="204"/>
      <c r="I61" s="204"/>
      <c r="J61" s="204"/>
      <c r="K61" s="204"/>
      <c r="L61" s="204"/>
    </row>
    <row r="62" spans="1:12" s="80" customFormat="1" ht="33.75">
      <c r="A62" s="77">
        <v>1</v>
      </c>
      <c r="B62" s="78" t="s">
        <v>265</v>
      </c>
      <c r="C62" s="78" t="s">
        <v>266</v>
      </c>
      <c r="D62" s="78">
        <v>365</v>
      </c>
      <c r="E62" s="79" t="s">
        <v>267</v>
      </c>
      <c r="F62" s="33" t="s">
        <v>268</v>
      </c>
      <c r="G62" s="33"/>
      <c r="H62" s="33" t="s">
        <v>269</v>
      </c>
      <c r="I62" s="33" t="s">
        <v>270</v>
      </c>
      <c r="J62" s="33">
        <v>827.57</v>
      </c>
      <c r="K62" s="33"/>
      <c r="L62" s="78"/>
    </row>
    <row r="63" spans="1:12" s="80" customFormat="1" ht="33.75">
      <c r="A63" s="77">
        <v>2</v>
      </c>
      <c r="B63" s="78" t="s">
        <v>271</v>
      </c>
      <c r="C63" s="78" t="s">
        <v>272</v>
      </c>
      <c r="D63" s="78">
        <v>57</v>
      </c>
      <c r="E63" s="79" t="s">
        <v>273</v>
      </c>
      <c r="F63" s="33" t="s">
        <v>274</v>
      </c>
      <c r="G63" s="33"/>
      <c r="H63" s="33" t="s">
        <v>275</v>
      </c>
      <c r="I63" s="33" t="s">
        <v>270</v>
      </c>
      <c r="J63" s="33">
        <v>129.24</v>
      </c>
      <c r="K63" s="33"/>
      <c r="L63" s="78"/>
    </row>
    <row r="64" spans="1:12" s="80" customFormat="1" ht="33.75">
      <c r="A64" s="77">
        <v>3</v>
      </c>
      <c r="B64" s="78" t="s">
        <v>276</v>
      </c>
      <c r="C64" s="78" t="s">
        <v>277</v>
      </c>
      <c r="D64" s="78">
        <v>30</v>
      </c>
      <c r="E64" s="79" t="s">
        <v>278</v>
      </c>
      <c r="F64" s="33" t="s">
        <v>279</v>
      </c>
      <c r="G64" s="33"/>
      <c r="H64" s="33" t="s">
        <v>275</v>
      </c>
      <c r="I64" s="33" t="s">
        <v>270</v>
      </c>
      <c r="J64" s="33">
        <v>68.02</v>
      </c>
      <c r="K64" s="33"/>
      <c r="L64" s="78"/>
    </row>
    <row r="65" spans="1:12" s="80" customFormat="1" ht="62.25" customHeight="1">
      <c r="A65" s="77">
        <v>4</v>
      </c>
      <c r="B65" s="78" t="s">
        <v>280</v>
      </c>
      <c r="C65" s="78" t="s">
        <v>281</v>
      </c>
      <c r="D65" s="78">
        <v>1584</v>
      </c>
      <c r="E65" s="79" t="s">
        <v>282</v>
      </c>
      <c r="F65" s="33" t="s">
        <v>283</v>
      </c>
      <c r="G65" s="33"/>
      <c r="H65" s="33" t="s">
        <v>275</v>
      </c>
      <c r="I65" s="33" t="s">
        <v>270</v>
      </c>
      <c r="J65" s="33">
        <v>3073.75</v>
      </c>
      <c r="K65" s="33"/>
      <c r="L65" s="78"/>
    </row>
    <row r="66" spans="1:12" s="80" customFormat="1" ht="33.75">
      <c r="A66" s="77">
        <v>5</v>
      </c>
      <c r="B66" s="78" t="s">
        <v>284</v>
      </c>
      <c r="C66" s="78" t="s">
        <v>285</v>
      </c>
      <c r="D66" s="78">
        <v>336</v>
      </c>
      <c r="E66" s="79" t="s">
        <v>286</v>
      </c>
      <c r="F66" s="33" t="s">
        <v>279</v>
      </c>
      <c r="G66" s="33"/>
      <c r="H66" s="33" t="s">
        <v>275</v>
      </c>
      <c r="I66" s="33" t="s">
        <v>270</v>
      </c>
      <c r="J66" s="33">
        <v>696.92</v>
      </c>
      <c r="K66" s="33"/>
      <c r="L66" s="78"/>
    </row>
    <row r="67" spans="1:12" s="80" customFormat="1" ht="33.75">
      <c r="A67" s="77">
        <v>6</v>
      </c>
      <c r="B67" s="78" t="s">
        <v>287</v>
      </c>
      <c r="C67" s="78" t="s">
        <v>288</v>
      </c>
      <c r="D67" s="78">
        <v>17600</v>
      </c>
      <c r="E67" s="79" t="s">
        <v>289</v>
      </c>
      <c r="F67" s="33" t="s">
        <v>279</v>
      </c>
      <c r="G67" s="33"/>
      <c r="H67" s="33" t="s">
        <v>275</v>
      </c>
      <c r="I67" s="33" t="s">
        <v>270</v>
      </c>
      <c r="J67" s="33">
        <v>24442.22</v>
      </c>
      <c r="K67" s="33"/>
      <c r="L67" s="78"/>
    </row>
    <row r="68" spans="1:12" s="23" customFormat="1" ht="11.25">
      <c r="A68" s="58"/>
      <c r="B68" s="81" t="s">
        <v>145</v>
      </c>
      <c r="C68" s="81"/>
      <c r="D68" s="81"/>
      <c r="E68" s="81"/>
      <c r="F68" s="81"/>
      <c r="G68" s="81"/>
      <c r="H68" s="81"/>
      <c r="I68" s="81"/>
      <c r="J68" s="81">
        <f>SUM(J62:J67)</f>
        <v>29237.72</v>
      </c>
      <c r="K68" s="81"/>
      <c r="L68" s="81"/>
    </row>
    <row r="69" spans="1:12" s="23" customFormat="1" ht="11.25">
      <c r="A69" s="58">
        <v>11</v>
      </c>
      <c r="B69" s="204" t="s">
        <v>290</v>
      </c>
      <c r="C69" s="204"/>
      <c r="D69" s="204"/>
      <c r="E69" s="204"/>
      <c r="F69" s="204"/>
      <c r="G69" s="204"/>
      <c r="H69" s="204"/>
      <c r="I69" s="204"/>
      <c r="J69" s="204"/>
      <c r="K69" s="204"/>
      <c r="L69" s="204"/>
    </row>
    <row r="70" spans="1:12" s="84" customFormat="1" ht="98.25" customHeight="1">
      <c r="A70" s="82"/>
      <c r="B70" s="82" t="s">
        <v>291</v>
      </c>
      <c r="C70" s="82" t="s">
        <v>292</v>
      </c>
      <c r="D70" s="82">
        <v>4995</v>
      </c>
      <c r="E70" s="82" t="s">
        <v>293</v>
      </c>
      <c r="F70" s="82" t="s">
        <v>194</v>
      </c>
      <c r="G70" s="83" t="s">
        <v>121</v>
      </c>
      <c r="H70" s="82"/>
      <c r="I70" s="82" t="s">
        <v>294</v>
      </c>
      <c r="J70" s="82">
        <v>60587.51</v>
      </c>
      <c r="K70" s="82" t="s">
        <v>94</v>
      </c>
      <c r="L70" s="82" t="s">
        <v>94</v>
      </c>
    </row>
    <row r="71" spans="1:12" s="84" customFormat="1" ht="12" customHeight="1">
      <c r="A71" s="85"/>
      <c r="B71" s="85" t="s">
        <v>145</v>
      </c>
      <c r="C71" s="85"/>
      <c r="D71" s="85"/>
      <c r="E71" s="85"/>
      <c r="F71" s="85"/>
      <c r="G71" s="86"/>
      <c r="H71" s="85"/>
      <c r="I71" s="85"/>
      <c r="J71" s="85">
        <v>60587.51</v>
      </c>
      <c r="K71" s="85"/>
      <c r="L71" s="85"/>
    </row>
    <row r="72" spans="1:12" s="84" customFormat="1" ht="11.25">
      <c r="A72" s="84">
        <v>12</v>
      </c>
      <c r="B72" s="206" t="s">
        <v>295</v>
      </c>
      <c r="C72" s="206"/>
      <c r="D72" s="206"/>
      <c r="E72" s="206"/>
      <c r="F72" s="206"/>
      <c r="G72" s="206"/>
      <c r="H72" s="206"/>
      <c r="I72" s="206"/>
      <c r="J72" s="206"/>
      <c r="K72" s="206"/>
      <c r="L72" s="206"/>
    </row>
    <row r="73" spans="1:12" s="84" customFormat="1" ht="11.25">
      <c r="A73" s="58"/>
      <c r="B73" s="58" t="s">
        <v>94</v>
      </c>
      <c r="C73" s="58" t="s">
        <v>94</v>
      </c>
      <c r="D73" s="58" t="s">
        <v>94</v>
      </c>
      <c r="E73" s="58" t="s">
        <v>94</v>
      </c>
      <c r="F73" s="58" t="s">
        <v>94</v>
      </c>
      <c r="G73" s="58" t="s">
        <v>94</v>
      </c>
      <c r="H73" s="58" t="s">
        <v>94</v>
      </c>
      <c r="I73" s="58" t="s">
        <v>94</v>
      </c>
      <c r="J73" s="58" t="s">
        <v>94</v>
      </c>
      <c r="K73" s="58" t="s">
        <v>94</v>
      </c>
      <c r="L73" s="58" t="s">
        <v>94</v>
      </c>
    </row>
    <row r="74" spans="1:12" s="84" customFormat="1" ht="11.25">
      <c r="A74" s="84">
        <v>13</v>
      </c>
      <c r="B74" s="204" t="s">
        <v>296</v>
      </c>
      <c r="C74" s="204"/>
      <c r="D74" s="204"/>
      <c r="E74" s="204"/>
      <c r="F74" s="204"/>
      <c r="G74" s="204"/>
      <c r="H74" s="204"/>
      <c r="I74" s="204"/>
      <c r="J74" s="204"/>
      <c r="K74" s="204"/>
      <c r="L74" s="204"/>
    </row>
    <row r="75" spans="1:12" s="84" customFormat="1" ht="11.25">
      <c r="A75" s="58"/>
      <c r="B75" s="58" t="s">
        <v>94</v>
      </c>
      <c r="C75" s="58" t="s">
        <v>94</v>
      </c>
      <c r="D75" s="58" t="s">
        <v>94</v>
      </c>
      <c r="E75" s="58" t="s">
        <v>94</v>
      </c>
      <c r="F75" s="58" t="s">
        <v>94</v>
      </c>
      <c r="G75" s="58" t="s">
        <v>94</v>
      </c>
      <c r="H75" s="58" t="s">
        <v>94</v>
      </c>
      <c r="I75" s="58" t="s">
        <v>94</v>
      </c>
      <c r="J75" s="58" t="s">
        <v>94</v>
      </c>
      <c r="K75" s="58" t="s">
        <v>94</v>
      </c>
      <c r="L75" s="58" t="s">
        <v>94</v>
      </c>
    </row>
    <row r="76" spans="1:12" s="84" customFormat="1" ht="11.25">
      <c r="A76" s="84">
        <v>14</v>
      </c>
      <c r="B76" s="204" t="s">
        <v>297</v>
      </c>
      <c r="C76" s="204"/>
      <c r="D76" s="204"/>
      <c r="E76" s="204"/>
      <c r="F76" s="204"/>
      <c r="G76" s="204"/>
      <c r="H76" s="204"/>
      <c r="I76" s="204"/>
      <c r="J76" s="204"/>
      <c r="K76" s="204"/>
      <c r="L76" s="204"/>
    </row>
    <row r="77" spans="1:12" s="23" customFormat="1" ht="11.25">
      <c r="A77" s="58"/>
      <c r="B77" s="58" t="s">
        <v>94</v>
      </c>
      <c r="C77" s="58" t="s">
        <v>94</v>
      </c>
      <c r="D77" s="58" t="s">
        <v>94</v>
      </c>
      <c r="E77" s="58" t="s">
        <v>94</v>
      </c>
      <c r="F77" s="58" t="s">
        <v>94</v>
      </c>
      <c r="G77" s="58" t="s">
        <v>94</v>
      </c>
      <c r="H77" s="58" t="s">
        <v>94</v>
      </c>
      <c r="I77" s="58" t="s">
        <v>94</v>
      </c>
      <c r="J77" s="58" t="s">
        <v>94</v>
      </c>
      <c r="K77" s="58" t="s">
        <v>94</v>
      </c>
      <c r="L77" s="58" t="s">
        <v>94</v>
      </c>
    </row>
    <row r="78" spans="1:12" s="23" customFormat="1" ht="11.25">
      <c r="A78" s="84">
        <v>15</v>
      </c>
      <c r="B78" s="204" t="s">
        <v>298</v>
      </c>
      <c r="C78" s="204"/>
      <c r="D78" s="204"/>
      <c r="E78" s="204"/>
      <c r="F78" s="204"/>
      <c r="G78" s="204"/>
      <c r="H78" s="204"/>
      <c r="I78" s="204"/>
      <c r="J78" s="204"/>
      <c r="K78" s="204"/>
      <c r="L78" s="204"/>
    </row>
    <row r="79" spans="1:12" s="23" customFormat="1" ht="11.25">
      <c r="A79" s="58"/>
      <c r="B79" s="58" t="s">
        <v>94</v>
      </c>
      <c r="C79" s="58" t="s">
        <v>94</v>
      </c>
      <c r="D79" s="58" t="s">
        <v>94</v>
      </c>
      <c r="E79" s="58" t="s">
        <v>94</v>
      </c>
      <c r="F79" s="58" t="s">
        <v>94</v>
      </c>
      <c r="G79" s="58" t="s">
        <v>94</v>
      </c>
      <c r="H79" s="58" t="s">
        <v>94</v>
      </c>
      <c r="I79" s="58" t="s">
        <v>94</v>
      </c>
      <c r="J79" s="58" t="s">
        <v>94</v>
      </c>
      <c r="K79" s="58" t="s">
        <v>94</v>
      </c>
      <c r="L79" s="58" t="s">
        <v>94</v>
      </c>
    </row>
    <row r="80" spans="1:12" s="23" customFormat="1" ht="11.25">
      <c r="A80" s="58">
        <v>16</v>
      </c>
      <c r="B80" s="203" t="s">
        <v>299</v>
      </c>
      <c r="C80" s="203"/>
      <c r="D80" s="203"/>
      <c r="E80" s="203"/>
      <c r="F80" s="203"/>
      <c r="G80" s="203"/>
      <c r="H80" s="203"/>
      <c r="I80" s="203"/>
      <c r="J80" s="203"/>
      <c r="K80" s="203"/>
      <c r="L80" s="203"/>
    </row>
    <row r="81" spans="1:12" s="80" customFormat="1" ht="75" customHeight="1">
      <c r="A81" s="87"/>
      <c r="B81" s="51" t="s">
        <v>300</v>
      </c>
      <c r="C81" s="51" t="s">
        <v>301</v>
      </c>
      <c r="D81" s="87">
        <v>50</v>
      </c>
      <c r="E81" s="51" t="s">
        <v>302</v>
      </c>
      <c r="F81" s="51" t="s">
        <v>303</v>
      </c>
      <c r="G81" s="51" t="s">
        <v>304</v>
      </c>
      <c r="H81" s="88">
        <v>39447</v>
      </c>
      <c r="I81" s="89" t="s">
        <v>305</v>
      </c>
      <c r="J81" s="51">
        <v>341.88</v>
      </c>
      <c r="K81" s="87"/>
      <c r="L81" s="33"/>
    </row>
    <row r="82" spans="1:12" s="80" customFormat="1" ht="81" customHeight="1">
      <c r="A82" s="87"/>
      <c r="B82" s="51" t="s">
        <v>306</v>
      </c>
      <c r="C82" s="51" t="s">
        <v>307</v>
      </c>
      <c r="D82" s="87">
        <v>1000</v>
      </c>
      <c r="E82" s="51" t="s">
        <v>308</v>
      </c>
      <c r="F82" s="51" t="s">
        <v>309</v>
      </c>
      <c r="G82" s="51" t="s">
        <v>304</v>
      </c>
      <c r="H82" s="88">
        <v>39553</v>
      </c>
      <c r="I82" s="89" t="s">
        <v>310</v>
      </c>
      <c r="J82" s="51">
        <v>1293.4</v>
      </c>
      <c r="K82" s="87">
        <v>117.39</v>
      </c>
      <c r="L82" s="33"/>
    </row>
    <row r="83" spans="1:12" s="93" customFormat="1" ht="15.75" customHeight="1">
      <c r="A83" s="63"/>
      <c r="B83" s="90" t="s">
        <v>145</v>
      </c>
      <c r="C83" s="90"/>
      <c r="D83" s="63"/>
      <c r="E83" s="63"/>
      <c r="F83" s="63"/>
      <c r="G83" s="91"/>
      <c r="H83" s="92"/>
      <c r="I83" s="63"/>
      <c r="J83" s="63">
        <v>1635.28</v>
      </c>
      <c r="K83" s="63">
        <v>117.39</v>
      </c>
      <c r="L83" s="63"/>
    </row>
    <row r="84" spans="1:12" s="23" customFormat="1" ht="11.25">
      <c r="A84" s="23">
        <v>17</v>
      </c>
      <c r="B84" s="205" t="s">
        <v>311</v>
      </c>
      <c r="C84" s="205"/>
      <c r="D84" s="205"/>
      <c r="E84" s="205"/>
      <c r="F84" s="205"/>
      <c r="G84" s="205"/>
      <c r="H84" s="205"/>
      <c r="I84" s="205"/>
      <c r="J84" s="205"/>
      <c r="K84" s="205"/>
      <c r="L84" s="205"/>
    </row>
    <row r="85" spans="1:12" s="23" customFormat="1" ht="12.75" customHeight="1">
      <c r="A85" s="58"/>
      <c r="B85" s="58" t="s">
        <v>94</v>
      </c>
      <c r="C85" s="58" t="s">
        <v>94</v>
      </c>
      <c r="D85" s="58" t="s">
        <v>94</v>
      </c>
      <c r="E85" s="58" t="s">
        <v>94</v>
      </c>
      <c r="F85" s="58" t="s">
        <v>94</v>
      </c>
      <c r="G85" s="58" t="s">
        <v>94</v>
      </c>
      <c r="H85" s="58" t="s">
        <v>94</v>
      </c>
      <c r="I85" s="58" t="s">
        <v>94</v>
      </c>
      <c r="J85" s="58" t="s">
        <v>94</v>
      </c>
      <c r="K85" s="58" t="s">
        <v>94</v>
      </c>
      <c r="L85" s="58" t="s">
        <v>94</v>
      </c>
    </row>
    <row r="86" spans="1:12" s="23" customFormat="1" ht="11.25">
      <c r="A86" s="23">
        <v>18</v>
      </c>
      <c r="B86" s="203" t="s">
        <v>312</v>
      </c>
      <c r="C86" s="203"/>
      <c r="D86" s="203"/>
      <c r="E86" s="203"/>
      <c r="F86" s="203"/>
      <c r="G86" s="203"/>
      <c r="H86" s="203"/>
      <c r="I86" s="203"/>
      <c r="J86" s="203"/>
      <c r="K86" s="203"/>
      <c r="L86" s="203"/>
    </row>
    <row r="87" spans="1:12" s="23" customFormat="1" ht="11.25">
      <c r="A87" s="58"/>
      <c r="B87" s="58" t="s">
        <v>94</v>
      </c>
      <c r="C87" s="58" t="s">
        <v>94</v>
      </c>
      <c r="D87" s="58" t="s">
        <v>94</v>
      </c>
      <c r="E87" s="58" t="s">
        <v>94</v>
      </c>
      <c r="F87" s="58" t="s">
        <v>94</v>
      </c>
      <c r="G87" s="58" t="s">
        <v>94</v>
      </c>
      <c r="H87" s="58" t="s">
        <v>94</v>
      </c>
      <c r="I87" s="58" t="s">
        <v>94</v>
      </c>
      <c r="J87" s="58" t="s">
        <v>94</v>
      </c>
      <c r="K87" s="58" t="s">
        <v>94</v>
      </c>
      <c r="L87" s="58" t="s">
        <v>94</v>
      </c>
    </row>
    <row r="88" spans="1:12" s="23" customFormat="1" ht="11.25">
      <c r="A88" s="23">
        <v>19</v>
      </c>
      <c r="B88" s="203" t="s">
        <v>313</v>
      </c>
      <c r="C88" s="203"/>
      <c r="D88" s="203"/>
      <c r="E88" s="203"/>
      <c r="F88" s="203"/>
      <c r="G88" s="203"/>
      <c r="H88" s="203"/>
      <c r="I88" s="203"/>
      <c r="J88" s="203"/>
      <c r="K88" s="203"/>
      <c r="L88" s="203"/>
    </row>
    <row r="89" spans="1:12" s="23" customFormat="1" ht="11.25">
      <c r="A89" s="58"/>
      <c r="B89" s="58" t="s">
        <v>94</v>
      </c>
      <c r="C89" s="58" t="s">
        <v>94</v>
      </c>
      <c r="D89" s="58" t="s">
        <v>94</v>
      </c>
      <c r="E89" s="58" t="s">
        <v>94</v>
      </c>
      <c r="F89" s="58" t="s">
        <v>94</v>
      </c>
      <c r="G89" s="58" t="s">
        <v>94</v>
      </c>
      <c r="H89" s="58" t="s">
        <v>94</v>
      </c>
      <c r="I89" s="58" t="s">
        <v>94</v>
      </c>
      <c r="J89" s="58" t="s">
        <v>94</v>
      </c>
      <c r="K89" s="58" t="s">
        <v>94</v>
      </c>
      <c r="L89" s="58" t="s">
        <v>94</v>
      </c>
    </row>
    <row r="90" spans="1:12" s="23" customFormat="1" ht="11.25">
      <c r="A90" s="23">
        <v>20</v>
      </c>
      <c r="B90" s="203" t="s">
        <v>314</v>
      </c>
      <c r="C90" s="203"/>
      <c r="D90" s="203"/>
      <c r="E90" s="203"/>
      <c r="F90" s="203"/>
      <c r="G90" s="203"/>
      <c r="H90" s="203"/>
      <c r="I90" s="203"/>
      <c r="J90" s="203"/>
      <c r="K90" s="203"/>
      <c r="L90" s="203"/>
    </row>
    <row r="91" spans="1:12" s="23" customFormat="1" ht="11.25">
      <c r="A91" s="58"/>
      <c r="B91" s="58" t="s">
        <v>94</v>
      </c>
      <c r="C91" s="58" t="s">
        <v>94</v>
      </c>
      <c r="D91" s="58" t="s">
        <v>94</v>
      </c>
      <c r="E91" s="58" t="s">
        <v>94</v>
      </c>
      <c r="F91" s="58" t="s">
        <v>94</v>
      </c>
      <c r="G91" s="58" t="s">
        <v>94</v>
      </c>
      <c r="H91" s="58" t="s">
        <v>94</v>
      </c>
      <c r="I91" s="58" t="s">
        <v>94</v>
      </c>
      <c r="J91" s="58" t="s">
        <v>94</v>
      </c>
      <c r="K91" s="58" t="s">
        <v>94</v>
      </c>
      <c r="L91" s="58" t="s">
        <v>94</v>
      </c>
    </row>
    <row r="92" spans="1:12" s="96" customFormat="1" ht="33.75">
      <c r="A92" s="89"/>
      <c r="B92" s="94" t="s">
        <v>315</v>
      </c>
      <c r="C92" s="94" t="s">
        <v>316</v>
      </c>
      <c r="D92" s="89">
        <v>468</v>
      </c>
      <c r="E92" s="89" t="s">
        <v>317</v>
      </c>
      <c r="F92" s="89" t="s">
        <v>130</v>
      </c>
      <c r="G92" s="58" t="s">
        <v>94</v>
      </c>
      <c r="H92" s="95">
        <v>39527</v>
      </c>
      <c r="I92" s="89" t="s">
        <v>318</v>
      </c>
      <c r="J92" s="89">
        <v>4767.78</v>
      </c>
      <c r="K92" s="89"/>
      <c r="L92" s="89" t="s">
        <v>319</v>
      </c>
    </row>
    <row r="93" spans="1:12" s="96" customFormat="1" ht="33.75">
      <c r="A93" s="89"/>
      <c r="B93" s="89" t="s">
        <v>320</v>
      </c>
      <c r="C93" s="94" t="s">
        <v>316</v>
      </c>
      <c r="D93" s="89">
        <v>922</v>
      </c>
      <c r="E93" s="89" t="s">
        <v>321</v>
      </c>
      <c r="F93" s="89" t="s">
        <v>194</v>
      </c>
      <c r="G93" s="58" t="s">
        <v>94</v>
      </c>
      <c r="H93" s="95">
        <v>39527</v>
      </c>
      <c r="I93" s="89" t="s">
        <v>318</v>
      </c>
      <c r="J93" s="89">
        <v>9392.96</v>
      </c>
      <c r="K93" s="89"/>
      <c r="L93" s="89" t="s">
        <v>319</v>
      </c>
    </row>
    <row r="94" spans="1:12" s="96" customFormat="1" ht="67.5">
      <c r="A94" s="89"/>
      <c r="B94" s="89" t="s">
        <v>322</v>
      </c>
      <c r="C94" s="89" t="s">
        <v>323</v>
      </c>
      <c r="D94" s="89">
        <v>784</v>
      </c>
      <c r="E94" s="89" t="s">
        <v>324</v>
      </c>
      <c r="F94" s="89" t="s">
        <v>143</v>
      </c>
      <c r="G94" s="58" t="s">
        <v>94</v>
      </c>
      <c r="H94" s="95">
        <v>39527</v>
      </c>
      <c r="I94" s="89" t="s">
        <v>318</v>
      </c>
      <c r="J94" s="89">
        <v>6032.6</v>
      </c>
      <c r="K94" s="89"/>
      <c r="L94" s="89" t="s">
        <v>319</v>
      </c>
    </row>
    <row r="95" spans="1:12" s="96" customFormat="1" ht="33.75">
      <c r="A95" s="89"/>
      <c r="B95" s="89" t="s">
        <v>325</v>
      </c>
      <c r="C95" s="89" t="s">
        <v>326</v>
      </c>
      <c r="D95" s="89">
        <v>10001</v>
      </c>
      <c r="E95" s="89" t="s">
        <v>327</v>
      </c>
      <c r="F95" s="89" t="s">
        <v>135</v>
      </c>
      <c r="G95" s="58" t="s">
        <v>94</v>
      </c>
      <c r="H95" s="95">
        <v>39527</v>
      </c>
      <c r="I95" s="89" t="s">
        <v>318</v>
      </c>
      <c r="J95" s="89">
        <v>3396.34</v>
      </c>
      <c r="K95" s="89"/>
      <c r="L95" s="89" t="s">
        <v>319</v>
      </c>
    </row>
    <row r="96" spans="1:12" s="96" customFormat="1" ht="33.75">
      <c r="A96" s="89"/>
      <c r="B96" s="89" t="s">
        <v>328</v>
      </c>
      <c r="C96" s="89"/>
      <c r="D96" s="89">
        <v>14239</v>
      </c>
      <c r="E96" s="89" t="s">
        <v>329</v>
      </c>
      <c r="F96" s="89" t="s">
        <v>194</v>
      </c>
      <c r="G96" s="58" t="s">
        <v>94</v>
      </c>
      <c r="H96" s="95">
        <v>39527</v>
      </c>
      <c r="I96" s="89" t="s">
        <v>318</v>
      </c>
      <c r="J96" s="89">
        <v>69611.62</v>
      </c>
      <c r="K96" s="89"/>
      <c r="L96" s="89" t="s">
        <v>319</v>
      </c>
    </row>
    <row r="97" spans="1:12" s="96" customFormat="1" ht="78.75">
      <c r="A97" s="89"/>
      <c r="B97" s="89" t="s">
        <v>330</v>
      </c>
      <c r="C97" s="89" t="s">
        <v>331</v>
      </c>
      <c r="D97" s="89">
        <v>200</v>
      </c>
      <c r="E97" s="89" t="s">
        <v>332</v>
      </c>
      <c r="F97" s="89" t="s">
        <v>120</v>
      </c>
      <c r="G97" s="58" t="s">
        <v>94</v>
      </c>
      <c r="H97" s="95">
        <v>39527</v>
      </c>
      <c r="I97" s="89" t="s">
        <v>333</v>
      </c>
      <c r="J97" s="89">
        <v>1649.96</v>
      </c>
      <c r="K97" s="89"/>
      <c r="L97" s="89" t="s">
        <v>319</v>
      </c>
    </row>
    <row r="98" spans="1:12" s="96" customFormat="1" ht="56.25">
      <c r="A98" s="89"/>
      <c r="B98" s="89" t="s">
        <v>334</v>
      </c>
      <c r="C98" s="89" t="s">
        <v>335</v>
      </c>
      <c r="D98" s="89">
        <v>400</v>
      </c>
      <c r="E98" s="89" t="s">
        <v>336</v>
      </c>
      <c r="F98" s="89" t="s">
        <v>194</v>
      </c>
      <c r="G98" s="58" t="s">
        <v>94</v>
      </c>
      <c r="H98" s="95">
        <v>39527</v>
      </c>
      <c r="I98" s="89" t="s">
        <v>318</v>
      </c>
      <c r="J98" s="89">
        <v>1850.4</v>
      </c>
      <c r="K98" s="89"/>
      <c r="L98" s="89" t="s">
        <v>319</v>
      </c>
    </row>
    <row r="99" spans="1:12" s="96" customFormat="1" ht="33.75">
      <c r="A99" s="89"/>
      <c r="B99" s="89" t="s">
        <v>337</v>
      </c>
      <c r="C99" s="89" t="s">
        <v>338</v>
      </c>
      <c r="D99" s="89">
        <v>1886</v>
      </c>
      <c r="E99" s="89" t="s">
        <v>339</v>
      </c>
      <c r="F99" s="89" t="s">
        <v>194</v>
      </c>
      <c r="G99" s="58" t="s">
        <v>94</v>
      </c>
      <c r="H99" s="95">
        <v>39527</v>
      </c>
      <c r="I99" s="89" t="s">
        <v>318</v>
      </c>
      <c r="J99" s="89">
        <v>8724.64</v>
      </c>
      <c r="K99" s="89"/>
      <c r="L99" s="89" t="s">
        <v>319</v>
      </c>
    </row>
    <row r="100" spans="1:12" s="97" customFormat="1" ht="11.25">
      <c r="A100" s="63"/>
      <c r="B100" s="63" t="s">
        <v>145</v>
      </c>
      <c r="C100" s="63"/>
      <c r="D100" s="63"/>
      <c r="E100" s="63"/>
      <c r="F100" s="63"/>
      <c r="G100" s="63"/>
      <c r="H100" s="63"/>
      <c r="I100" s="63"/>
      <c r="J100" s="63">
        <v>105426.3</v>
      </c>
      <c r="K100" s="63"/>
      <c r="L100" s="63"/>
    </row>
    <row r="101" spans="1:12" s="93" customFormat="1" ht="11.25">
      <c r="A101" s="23">
        <v>21</v>
      </c>
      <c r="B101" s="203" t="s">
        <v>340</v>
      </c>
      <c r="C101" s="203"/>
      <c r="D101" s="203"/>
      <c r="E101" s="203"/>
      <c r="F101" s="203"/>
      <c r="G101" s="203"/>
      <c r="H101" s="203"/>
      <c r="I101" s="203"/>
      <c r="J101" s="203"/>
      <c r="K101" s="203"/>
      <c r="L101" s="203"/>
    </row>
    <row r="102" spans="1:12" s="23" customFormat="1" ht="11.25">
      <c r="A102" s="58"/>
      <c r="B102" s="58" t="s">
        <v>94</v>
      </c>
      <c r="C102" s="58" t="s">
        <v>94</v>
      </c>
      <c r="D102" s="58" t="s">
        <v>94</v>
      </c>
      <c r="E102" s="58" t="s">
        <v>94</v>
      </c>
      <c r="F102" s="58" t="s">
        <v>94</v>
      </c>
      <c r="G102" s="58" t="s">
        <v>94</v>
      </c>
      <c r="H102" s="58" t="s">
        <v>94</v>
      </c>
      <c r="I102" s="58" t="s">
        <v>94</v>
      </c>
      <c r="J102" s="58" t="s">
        <v>94</v>
      </c>
      <c r="K102" s="58" t="s">
        <v>94</v>
      </c>
      <c r="L102" s="58" t="s">
        <v>94</v>
      </c>
    </row>
    <row r="103" spans="1:12" s="97" customFormat="1" ht="11.25">
      <c r="A103" s="98">
        <v>22</v>
      </c>
      <c r="B103" s="201" t="s">
        <v>341</v>
      </c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</row>
    <row r="104" spans="1:12" s="97" customFormat="1" ht="11.25">
      <c r="A104" s="50"/>
      <c r="B104" s="50" t="s">
        <v>94</v>
      </c>
      <c r="C104" s="50" t="s">
        <v>94</v>
      </c>
      <c r="D104" s="50" t="s">
        <v>94</v>
      </c>
      <c r="E104" s="50" t="s">
        <v>94</v>
      </c>
      <c r="F104" s="50" t="s">
        <v>94</v>
      </c>
      <c r="G104" s="50" t="s">
        <v>94</v>
      </c>
      <c r="H104" s="50" t="s">
        <v>94</v>
      </c>
      <c r="I104" s="50" t="s">
        <v>94</v>
      </c>
      <c r="J104" s="50" t="s">
        <v>94</v>
      </c>
      <c r="K104" s="50" t="s">
        <v>94</v>
      </c>
      <c r="L104" s="50" t="s">
        <v>94</v>
      </c>
    </row>
    <row r="105" spans="1:12" s="97" customFormat="1" ht="11.25">
      <c r="A105" s="98">
        <v>23</v>
      </c>
      <c r="B105" s="201" t="s">
        <v>342</v>
      </c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</row>
    <row r="106" spans="1:12" s="96" customFormat="1" ht="66" customHeight="1">
      <c r="A106" s="99"/>
      <c r="B106" s="100" t="s">
        <v>343</v>
      </c>
      <c r="C106" s="101" t="s">
        <v>344</v>
      </c>
      <c r="D106" s="100">
        <v>4442</v>
      </c>
      <c r="E106" s="102" t="s">
        <v>345</v>
      </c>
      <c r="F106" s="103" t="s">
        <v>120</v>
      </c>
      <c r="G106" s="104" t="s">
        <v>346</v>
      </c>
      <c r="H106" s="105">
        <v>39448</v>
      </c>
      <c r="I106" s="104" t="s">
        <v>347</v>
      </c>
      <c r="J106" s="106">
        <v>71170.39</v>
      </c>
      <c r="K106" s="104">
        <v>4008.4</v>
      </c>
      <c r="L106" s="107"/>
    </row>
    <row r="107" spans="1:12" s="96" customFormat="1" ht="71.25" customHeight="1">
      <c r="A107" s="99"/>
      <c r="B107" s="100" t="s">
        <v>348</v>
      </c>
      <c r="C107" s="101" t="s">
        <v>349</v>
      </c>
      <c r="D107" s="100">
        <v>5000</v>
      </c>
      <c r="E107" s="102" t="s">
        <v>350</v>
      </c>
      <c r="F107" s="103" t="s">
        <v>194</v>
      </c>
      <c r="G107" s="104" t="s">
        <v>346</v>
      </c>
      <c r="H107" s="105">
        <v>39539</v>
      </c>
      <c r="I107" s="104" t="s">
        <v>351</v>
      </c>
      <c r="J107" s="108">
        <v>3636.38</v>
      </c>
      <c r="K107" s="109"/>
      <c r="L107" s="107"/>
    </row>
    <row r="108" spans="1:12" s="117" customFormat="1" ht="30" customHeight="1">
      <c r="A108" s="110"/>
      <c r="B108" s="111" t="s">
        <v>352</v>
      </c>
      <c r="C108" s="110" t="s">
        <v>353</v>
      </c>
      <c r="D108" s="111">
        <v>25</v>
      </c>
      <c r="E108" s="112" t="s">
        <v>354</v>
      </c>
      <c r="F108" s="113" t="s">
        <v>355</v>
      </c>
      <c r="G108" s="104" t="s">
        <v>346</v>
      </c>
      <c r="H108" s="105">
        <v>39539</v>
      </c>
      <c r="I108" s="104" t="s">
        <v>351</v>
      </c>
      <c r="J108" s="114">
        <v>119.23</v>
      </c>
      <c r="K108" s="115"/>
      <c r="L108" s="116"/>
    </row>
    <row r="109" spans="1:12" s="117" customFormat="1" ht="51" customHeight="1">
      <c r="A109" s="110"/>
      <c r="B109" s="111" t="s">
        <v>356</v>
      </c>
      <c r="C109" s="110" t="s">
        <v>357</v>
      </c>
      <c r="D109" s="111">
        <v>800</v>
      </c>
      <c r="E109" s="112" t="s">
        <v>358</v>
      </c>
      <c r="F109" s="113" t="s">
        <v>143</v>
      </c>
      <c r="G109" s="104" t="s">
        <v>346</v>
      </c>
      <c r="H109" s="105">
        <v>39539</v>
      </c>
      <c r="I109" s="104" t="s">
        <v>351</v>
      </c>
      <c r="J109" s="114">
        <v>3426</v>
      </c>
      <c r="K109" s="115"/>
      <c r="L109" s="116"/>
    </row>
    <row r="110" spans="1:12" s="117" customFormat="1" ht="30.75" customHeight="1">
      <c r="A110" s="110"/>
      <c r="B110" s="111" t="s">
        <v>359</v>
      </c>
      <c r="C110" s="110" t="s">
        <v>360</v>
      </c>
      <c r="D110" s="111">
        <v>72</v>
      </c>
      <c r="E110" s="112" t="s">
        <v>361</v>
      </c>
      <c r="F110" s="113" t="s">
        <v>120</v>
      </c>
      <c r="G110" s="104" t="s">
        <v>346</v>
      </c>
      <c r="H110" s="105">
        <v>39539</v>
      </c>
      <c r="I110" s="104" t="s">
        <v>351</v>
      </c>
      <c r="J110" s="114">
        <v>343.36</v>
      </c>
      <c r="K110" s="115"/>
      <c r="L110" s="116"/>
    </row>
    <row r="111" spans="1:12" s="123" customFormat="1" ht="48.75" customHeight="1">
      <c r="A111" s="51"/>
      <c r="B111" s="118" t="s">
        <v>362</v>
      </c>
      <c r="C111" s="68" t="s">
        <v>363</v>
      </c>
      <c r="D111" s="118">
        <v>100</v>
      </c>
      <c r="E111" s="119" t="s">
        <v>364</v>
      </c>
      <c r="F111" s="113" t="s">
        <v>355</v>
      </c>
      <c r="G111" s="104" t="s">
        <v>346</v>
      </c>
      <c r="H111" s="105">
        <v>39539</v>
      </c>
      <c r="I111" s="104" t="s">
        <v>351</v>
      </c>
      <c r="J111" s="120">
        <v>135.06</v>
      </c>
      <c r="K111" s="121"/>
      <c r="L111" s="122"/>
    </row>
    <row r="112" spans="1:12" s="123" customFormat="1" ht="42" customHeight="1">
      <c r="A112" s="51"/>
      <c r="B112" s="118" t="s">
        <v>365</v>
      </c>
      <c r="C112" s="110" t="s">
        <v>366</v>
      </c>
      <c r="D112" s="118">
        <v>200</v>
      </c>
      <c r="E112" s="122" t="s">
        <v>367</v>
      </c>
      <c r="F112" s="113" t="s">
        <v>120</v>
      </c>
      <c r="G112" s="104" t="s">
        <v>346</v>
      </c>
      <c r="H112" s="105">
        <v>39539</v>
      </c>
      <c r="I112" s="104" t="s">
        <v>351</v>
      </c>
      <c r="J112" s="120">
        <v>1114.4</v>
      </c>
      <c r="K112" s="121"/>
      <c r="L112" s="122"/>
    </row>
    <row r="113" spans="1:12" s="123" customFormat="1" ht="45.75" customHeight="1">
      <c r="A113" s="51"/>
      <c r="B113" s="118" t="s">
        <v>365</v>
      </c>
      <c r="C113" s="68" t="s">
        <v>368</v>
      </c>
      <c r="D113" s="118">
        <v>105</v>
      </c>
      <c r="E113" s="122" t="s">
        <v>369</v>
      </c>
      <c r="F113" s="113" t="s">
        <v>120</v>
      </c>
      <c r="G113" s="104" t="s">
        <v>346</v>
      </c>
      <c r="H113" s="105">
        <v>39539</v>
      </c>
      <c r="I113" s="104" t="s">
        <v>351</v>
      </c>
      <c r="J113" s="124">
        <v>141.82</v>
      </c>
      <c r="K113" s="121"/>
      <c r="L113" s="122"/>
    </row>
    <row r="114" spans="1:12" s="123" customFormat="1" ht="43.5" customHeight="1">
      <c r="A114" s="51"/>
      <c r="B114" s="118" t="s">
        <v>370</v>
      </c>
      <c r="C114" s="68" t="s">
        <v>371</v>
      </c>
      <c r="D114" s="118">
        <v>545</v>
      </c>
      <c r="E114" s="122" t="s">
        <v>372</v>
      </c>
      <c r="F114" s="113" t="s">
        <v>135</v>
      </c>
      <c r="G114" s="104" t="s">
        <v>346</v>
      </c>
      <c r="H114" s="105">
        <v>39539</v>
      </c>
      <c r="I114" s="104" t="s">
        <v>351</v>
      </c>
      <c r="J114" s="124">
        <v>2727.02</v>
      </c>
      <c r="K114" s="121"/>
      <c r="L114" s="122"/>
    </row>
    <row r="115" spans="1:12" s="123" customFormat="1" ht="44.25" customHeight="1">
      <c r="A115" s="51"/>
      <c r="B115" s="118" t="s">
        <v>373</v>
      </c>
      <c r="C115" s="68" t="s">
        <v>374</v>
      </c>
      <c r="D115" s="118">
        <v>540</v>
      </c>
      <c r="E115" s="122" t="s">
        <v>375</v>
      </c>
      <c r="F115" s="113" t="s">
        <v>120</v>
      </c>
      <c r="G115" s="104" t="s">
        <v>346</v>
      </c>
      <c r="H115" s="105">
        <v>39539</v>
      </c>
      <c r="I115" s="104" t="s">
        <v>351</v>
      </c>
      <c r="J115" s="124">
        <v>2702</v>
      </c>
      <c r="K115" s="121"/>
      <c r="L115" s="122"/>
    </row>
    <row r="116" spans="1:12" s="123" customFormat="1" ht="48" customHeight="1">
      <c r="A116" s="51"/>
      <c r="B116" s="118" t="s">
        <v>373</v>
      </c>
      <c r="C116" s="68" t="s">
        <v>376</v>
      </c>
      <c r="D116" s="118">
        <v>78</v>
      </c>
      <c r="E116" s="122" t="s">
        <v>377</v>
      </c>
      <c r="F116" s="113" t="s">
        <v>120</v>
      </c>
      <c r="G116" s="104" t="s">
        <v>346</v>
      </c>
      <c r="H116" s="105">
        <v>39539</v>
      </c>
      <c r="I116" s="104" t="s">
        <v>351</v>
      </c>
      <c r="J116" s="124">
        <v>102.8</v>
      </c>
      <c r="K116" s="121"/>
      <c r="L116" s="122"/>
    </row>
    <row r="117" spans="1:12" s="123" customFormat="1" ht="50.25" customHeight="1">
      <c r="A117" s="51"/>
      <c r="B117" s="118" t="s">
        <v>378</v>
      </c>
      <c r="C117" s="68" t="s">
        <v>379</v>
      </c>
      <c r="D117" s="118">
        <v>79</v>
      </c>
      <c r="E117" s="122" t="s">
        <v>380</v>
      </c>
      <c r="F117" s="113" t="s">
        <v>120</v>
      </c>
      <c r="G117" s="104" t="s">
        <v>346</v>
      </c>
      <c r="H117" s="105">
        <v>39539</v>
      </c>
      <c r="I117" s="104" t="s">
        <v>351</v>
      </c>
      <c r="J117" s="124">
        <v>118.52</v>
      </c>
      <c r="K117" s="121"/>
      <c r="L117" s="122"/>
    </row>
    <row r="118" spans="1:12" s="123" customFormat="1" ht="47.25" customHeight="1">
      <c r="A118" s="51"/>
      <c r="B118" s="118" t="s">
        <v>381</v>
      </c>
      <c r="C118" s="110" t="s">
        <v>382</v>
      </c>
      <c r="D118" s="118">
        <v>200</v>
      </c>
      <c r="E118" s="122" t="s">
        <v>383</v>
      </c>
      <c r="F118" s="113" t="s">
        <v>120</v>
      </c>
      <c r="G118" s="104" t="s">
        <v>346</v>
      </c>
      <c r="H118" s="105">
        <v>39539</v>
      </c>
      <c r="I118" s="104" t="s">
        <v>351</v>
      </c>
      <c r="J118" s="124">
        <v>1114.4</v>
      </c>
      <c r="K118" s="121"/>
      <c r="L118" s="122"/>
    </row>
    <row r="119" spans="1:12" s="123" customFormat="1" ht="40.5" customHeight="1">
      <c r="A119" s="51"/>
      <c r="B119" s="118" t="s">
        <v>384</v>
      </c>
      <c r="C119" s="68" t="s">
        <v>385</v>
      </c>
      <c r="D119" s="118">
        <v>950</v>
      </c>
      <c r="E119" s="122" t="s">
        <v>386</v>
      </c>
      <c r="F119" s="113" t="s">
        <v>120</v>
      </c>
      <c r="G119" s="104" t="s">
        <v>346</v>
      </c>
      <c r="H119" s="103" t="s">
        <v>387</v>
      </c>
      <c r="I119" s="104" t="s">
        <v>351</v>
      </c>
      <c r="J119" s="124">
        <v>889.87</v>
      </c>
      <c r="K119" s="121"/>
      <c r="L119" s="122"/>
    </row>
    <row r="120" spans="1:12" s="123" customFormat="1" ht="37.5" customHeight="1">
      <c r="A120" s="51"/>
      <c r="B120" s="118" t="s">
        <v>388</v>
      </c>
      <c r="C120" s="68" t="s">
        <v>389</v>
      </c>
      <c r="D120" s="118">
        <v>459</v>
      </c>
      <c r="E120" s="122" t="s">
        <v>390</v>
      </c>
      <c r="F120" s="113" t="s">
        <v>120</v>
      </c>
      <c r="G120" s="104" t="s">
        <v>346</v>
      </c>
      <c r="H120" s="103" t="s">
        <v>387</v>
      </c>
      <c r="I120" s="104" t="s">
        <v>351</v>
      </c>
      <c r="J120" s="124">
        <v>2296.7</v>
      </c>
      <c r="K120" s="121"/>
      <c r="L120" s="122"/>
    </row>
    <row r="121" spans="1:12" s="123" customFormat="1" ht="44.25" customHeight="1">
      <c r="A121" s="51"/>
      <c r="B121" s="51" t="s">
        <v>391</v>
      </c>
      <c r="C121" s="68" t="s">
        <v>392</v>
      </c>
      <c r="D121" s="118">
        <v>1784</v>
      </c>
      <c r="E121" s="122" t="s">
        <v>393</v>
      </c>
      <c r="F121" s="113" t="s">
        <v>120</v>
      </c>
      <c r="G121" s="104" t="s">
        <v>346</v>
      </c>
      <c r="H121" s="103" t="s">
        <v>387</v>
      </c>
      <c r="I121" s="104" t="s">
        <v>351</v>
      </c>
      <c r="J121" s="124">
        <v>5408.12</v>
      </c>
      <c r="K121" s="121"/>
      <c r="L121" s="122"/>
    </row>
    <row r="122" spans="1:12" s="123" customFormat="1" ht="42.75" customHeight="1">
      <c r="A122" s="51"/>
      <c r="B122" s="118" t="s">
        <v>394</v>
      </c>
      <c r="C122" s="68" t="s">
        <v>395</v>
      </c>
      <c r="D122" s="118">
        <v>5200</v>
      </c>
      <c r="E122" s="122" t="s">
        <v>396</v>
      </c>
      <c r="F122" s="113" t="s">
        <v>120</v>
      </c>
      <c r="G122" s="104" t="s">
        <v>346</v>
      </c>
      <c r="H122" s="103" t="s">
        <v>387</v>
      </c>
      <c r="I122" s="104" t="s">
        <v>351</v>
      </c>
      <c r="J122" s="124">
        <v>14112.71</v>
      </c>
      <c r="K122" s="121"/>
      <c r="L122" s="122"/>
    </row>
    <row r="123" spans="1:12" s="123" customFormat="1" ht="67.5" customHeight="1">
      <c r="A123" s="51"/>
      <c r="B123" s="118" t="s">
        <v>394</v>
      </c>
      <c r="C123" s="68" t="s">
        <v>395</v>
      </c>
      <c r="D123" s="118">
        <v>7957</v>
      </c>
      <c r="E123" s="122" t="s">
        <v>397</v>
      </c>
      <c r="F123" s="113" t="s">
        <v>120</v>
      </c>
      <c r="G123" s="104" t="s">
        <v>346</v>
      </c>
      <c r="H123" s="103" t="s">
        <v>387</v>
      </c>
      <c r="I123" s="104" t="s">
        <v>351</v>
      </c>
      <c r="J123" s="124">
        <v>21595.15</v>
      </c>
      <c r="K123" s="121"/>
      <c r="L123" s="122"/>
    </row>
    <row r="124" spans="1:12" s="123" customFormat="1" ht="32.25" customHeight="1">
      <c r="A124" s="51"/>
      <c r="B124" s="118" t="s">
        <v>394</v>
      </c>
      <c r="C124" s="68" t="s">
        <v>395</v>
      </c>
      <c r="D124" s="118">
        <v>33868</v>
      </c>
      <c r="E124" s="122" t="s">
        <v>398</v>
      </c>
      <c r="F124" s="113" t="s">
        <v>120</v>
      </c>
      <c r="G124" s="104" t="s">
        <v>346</v>
      </c>
      <c r="H124" s="103" t="s">
        <v>387</v>
      </c>
      <c r="I124" s="104" t="s">
        <v>351</v>
      </c>
      <c r="J124" s="124">
        <v>91917.12</v>
      </c>
      <c r="K124" s="121"/>
      <c r="L124" s="122"/>
    </row>
    <row r="125" spans="1:12" s="123" customFormat="1" ht="48.75" customHeight="1">
      <c r="A125" s="51"/>
      <c r="B125" s="118" t="s">
        <v>399</v>
      </c>
      <c r="C125" s="68" t="s">
        <v>400</v>
      </c>
      <c r="D125" s="118">
        <v>4539</v>
      </c>
      <c r="E125" s="122" t="s">
        <v>401</v>
      </c>
      <c r="F125" s="113" t="s">
        <v>120</v>
      </c>
      <c r="G125" s="104" t="s">
        <v>346</v>
      </c>
      <c r="H125" s="103" t="s">
        <v>387</v>
      </c>
      <c r="I125" s="104" t="s">
        <v>351</v>
      </c>
      <c r="J125" s="124">
        <v>2402.18</v>
      </c>
      <c r="K125" s="121"/>
      <c r="L125" s="122"/>
    </row>
    <row r="126" spans="1:12" s="123" customFormat="1" ht="35.25" customHeight="1">
      <c r="A126" s="51"/>
      <c r="B126" s="118" t="s">
        <v>399</v>
      </c>
      <c r="C126" s="68" t="s">
        <v>402</v>
      </c>
      <c r="D126" s="118">
        <v>4200</v>
      </c>
      <c r="E126" s="122" t="s">
        <v>403</v>
      </c>
      <c r="F126" s="113" t="s">
        <v>143</v>
      </c>
      <c r="G126" s="104" t="s">
        <v>346</v>
      </c>
      <c r="H126" s="103" t="s">
        <v>387</v>
      </c>
      <c r="I126" s="104" t="s">
        <v>351</v>
      </c>
      <c r="J126" s="124">
        <v>237.09</v>
      </c>
      <c r="K126" s="121"/>
      <c r="L126" s="122"/>
    </row>
    <row r="127" spans="1:12" ht="12.75">
      <c r="A127" s="58"/>
      <c r="B127" s="62" t="s">
        <v>145</v>
      </c>
      <c r="C127" s="58" t="s">
        <v>94</v>
      </c>
      <c r="D127" s="58" t="s">
        <v>94</v>
      </c>
      <c r="E127" s="58" t="s">
        <v>94</v>
      </c>
      <c r="F127" s="58" t="s">
        <v>94</v>
      </c>
      <c r="G127" s="58" t="s">
        <v>94</v>
      </c>
      <c r="H127" s="58" t="s">
        <v>94</v>
      </c>
      <c r="I127" s="58" t="s">
        <v>94</v>
      </c>
      <c r="J127" s="62">
        <v>225710.32</v>
      </c>
      <c r="K127" s="62">
        <v>4008.4</v>
      </c>
      <c r="L127" s="58" t="s">
        <v>94</v>
      </c>
    </row>
    <row r="128" spans="1:12" s="93" customFormat="1" ht="13.5" customHeight="1">
      <c r="A128" s="125">
        <v>24</v>
      </c>
      <c r="B128" s="203" t="s">
        <v>404</v>
      </c>
      <c r="C128" s="203"/>
      <c r="D128" s="203"/>
      <c r="E128" s="203"/>
      <c r="F128" s="203"/>
      <c r="G128" s="203"/>
      <c r="H128" s="203"/>
      <c r="I128" s="203"/>
      <c r="J128" s="203"/>
      <c r="K128" s="203"/>
      <c r="L128" s="203"/>
    </row>
    <row r="129" spans="1:12" s="93" customFormat="1" ht="11.25">
      <c r="A129" s="58"/>
      <c r="B129" s="58" t="s">
        <v>94</v>
      </c>
      <c r="C129" s="58" t="s">
        <v>94</v>
      </c>
      <c r="D129" s="58" t="s">
        <v>94</v>
      </c>
      <c r="E129" s="58" t="s">
        <v>94</v>
      </c>
      <c r="F129" s="58" t="s">
        <v>94</v>
      </c>
      <c r="G129" s="58" t="s">
        <v>94</v>
      </c>
      <c r="H129" s="58" t="s">
        <v>94</v>
      </c>
      <c r="I129" s="58" t="s">
        <v>94</v>
      </c>
      <c r="J129" s="58" t="s">
        <v>94</v>
      </c>
      <c r="K129" s="58" t="s">
        <v>94</v>
      </c>
      <c r="L129" s="58" t="s">
        <v>94</v>
      </c>
    </row>
    <row r="130" spans="1:12" s="23" customFormat="1" ht="11.25">
      <c r="A130" s="23">
        <v>25</v>
      </c>
      <c r="B130" s="203" t="s">
        <v>405</v>
      </c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</row>
    <row r="131" spans="1:12" s="24" customFormat="1" ht="82.5" customHeight="1">
      <c r="A131" s="25"/>
      <c r="B131" s="26" t="s">
        <v>406</v>
      </c>
      <c r="C131" s="26" t="s">
        <v>407</v>
      </c>
      <c r="D131" s="26">
        <v>1587</v>
      </c>
      <c r="E131" s="26" t="s">
        <v>408</v>
      </c>
      <c r="F131" s="26" t="s">
        <v>409</v>
      </c>
      <c r="G131" s="27" t="s">
        <v>410</v>
      </c>
      <c r="H131" s="28" t="s">
        <v>411</v>
      </c>
      <c r="I131" s="28" t="s">
        <v>412</v>
      </c>
      <c r="J131" s="26">
        <v>7862.29</v>
      </c>
      <c r="K131" s="29"/>
      <c r="L131" s="126" t="s">
        <v>413</v>
      </c>
    </row>
    <row r="132" spans="1:12" s="35" customFormat="1" ht="90">
      <c r="A132" s="31"/>
      <c r="B132" s="32" t="s">
        <v>414</v>
      </c>
      <c r="C132" s="26" t="s">
        <v>415</v>
      </c>
      <c r="D132" s="32">
        <v>2832</v>
      </c>
      <c r="E132" s="33" t="s">
        <v>416</v>
      </c>
      <c r="F132" s="26" t="s">
        <v>417</v>
      </c>
      <c r="G132" s="27" t="s">
        <v>410</v>
      </c>
      <c r="H132" s="28" t="s">
        <v>411</v>
      </c>
      <c r="I132" s="28" t="s">
        <v>418</v>
      </c>
      <c r="J132" s="26">
        <v>16954.08</v>
      </c>
      <c r="K132" s="31"/>
      <c r="L132" s="126" t="s">
        <v>413</v>
      </c>
    </row>
    <row r="133" spans="1:12" s="35" customFormat="1" ht="90">
      <c r="A133" s="31"/>
      <c r="B133" s="36" t="s">
        <v>419</v>
      </c>
      <c r="C133" s="26" t="s">
        <v>420</v>
      </c>
      <c r="D133" s="36">
        <v>18000</v>
      </c>
      <c r="E133" s="127" t="s">
        <v>421</v>
      </c>
      <c r="F133" s="26" t="s">
        <v>422</v>
      </c>
      <c r="G133" s="27" t="s">
        <v>410</v>
      </c>
      <c r="H133" s="28">
        <v>39553</v>
      </c>
      <c r="I133" s="28" t="s">
        <v>136</v>
      </c>
      <c r="J133" s="38">
        <v>83973.7</v>
      </c>
      <c r="K133" s="31"/>
      <c r="L133" s="126" t="s">
        <v>413</v>
      </c>
    </row>
    <row r="134" spans="1:12" s="96" customFormat="1" ht="11.25">
      <c r="A134" s="90"/>
      <c r="B134" s="90" t="s">
        <v>145</v>
      </c>
      <c r="C134" s="90"/>
      <c r="D134" s="90"/>
      <c r="E134" s="90"/>
      <c r="F134" s="90"/>
      <c r="G134" s="90"/>
      <c r="H134" s="90"/>
      <c r="I134" s="90"/>
      <c r="J134" s="90">
        <v>108790.07</v>
      </c>
      <c r="K134" s="90"/>
      <c r="L134" s="90"/>
    </row>
    <row r="135" spans="1:12" s="80" customFormat="1" ht="11.25">
      <c r="A135" s="80">
        <v>26</v>
      </c>
      <c r="B135" s="201" t="s">
        <v>423</v>
      </c>
      <c r="C135" s="201"/>
      <c r="D135" s="201"/>
      <c r="E135" s="201"/>
      <c r="F135" s="201"/>
      <c r="G135" s="201"/>
      <c r="H135" s="201"/>
      <c r="I135" s="201"/>
      <c r="J135" s="201"/>
      <c r="K135" s="201"/>
      <c r="L135" s="201"/>
    </row>
    <row r="136" spans="1:12" ht="12.75">
      <c r="A136" s="58"/>
      <c r="B136" s="58" t="s">
        <v>94</v>
      </c>
      <c r="C136" s="58" t="s">
        <v>94</v>
      </c>
      <c r="D136" s="58" t="s">
        <v>94</v>
      </c>
      <c r="E136" s="58" t="s">
        <v>94</v>
      </c>
      <c r="F136" s="58" t="s">
        <v>94</v>
      </c>
      <c r="G136" s="58" t="s">
        <v>94</v>
      </c>
      <c r="H136" s="58" t="s">
        <v>94</v>
      </c>
      <c r="I136" s="58" t="s">
        <v>94</v>
      </c>
      <c r="J136" s="58" t="s">
        <v>94</v>
      </c>
      <c r="K136" s="58" t="s">
        <v>94</v>
      </c>
      <c r="L136" s="58" t="s">
        <v>94</v>
      </c>
    </row>
    <row r="137" spans="1:12" ht="12.75">
      <c r="A137" s="20"/>
      <c r="B137" s="128" t="s">
        <v>424</v>
      </c>
      <c r="C137" s="20"/>
      <c r="D137" s="20"/>
      <c r="E137" s="20"/>
      <c r="F137" s="20"/>
      <c r="G137" s="20"/>
      <c r="H137" s="20"/>
      <c r="I137" s="20"/>
      <c r="J137" s="128">
        <f>J14+J27+J42+J60+J68+J71+J83+J100+J127+J134</f>
        <v>1276770.0400000003</v>
      </c>
      <c r="K137" s="128">
        <f>K42+K83+K127</f>
        <v>15456.689999999999</v>
      </c>
      <c r="L137" s="20"/>
    </row>
    <row r="140" spans="2:12" ht="40.5" customHeight="1">
      <c r="B140" s="196" t="s">
        <v>425</v>
      </c>
      <c r="C140" s="196"/>
      <c r="D140" s="196"/>
      <c r="J140" s="202" t="s">
        <v>426</v>
      </c>
      <c r="K140" s="202"/>
      <c r="L140" t="s">
        <v>427</v>
      </c>
    </row>
  </sheetData>
  <mergeCells count="48">
    <mergeCell ref="A3:L3"/>
    <mergeCell ref="A4:A6"/>
    <mergeCell ref="B4:B6"/>
    <mergeCell ref="C4:C6"/>
    <mergeCell ref="D4:D6"/>
    <mergeCell ref="E4:G5"/>
    <mergeCell ref="H4:K4"/>
    <mergeCell ref="L4:L6"/>
    <mergeCell ref="J5:K5"/>
    <mergeCell ref="B7:L7"/>
    <mergeCell ref="B15:L15"/>
    <mergeCell ref="B17:L17"/>
    <mergeCell ref="B28:L28"/>
    <mergeCell ref="B30:L30"/>
    <mergeCell ref="B32:L32"/>
    <mergeCell ref="B34:L34"/>
    <mergeCell ref="B36:L36"/>
    <mergeCell ref="B43:L43"/>
    <mergeCell ref="G44:G51"/>
    <mergeCell ref="A45:A46"/>
    <mergeCell ref="B45:B46"/>
    <mergeCell ref="C45:C46"/>
    <mergeCell ref="D45:D46"/>
    <mergeCell ref="G52:G58"/>
    <mergeCell ref="A58:A59"/>
    <mergeCell ref="B58:B59"/>
    <mergeCell ref="C58:C59"/>
    <mergeCell ref="D58:D59"/>
    <mergeCell ref="E59:F59"/>
    <mergeCell ref="B61:L61"/>
    <mergeCell ref="B69:L69"/>
    <mergeCell ref="B72:L72"/>
    <mergeCell ref="B74:L74"/>
    <mergeCell ref="B76:L76"/>
    <mergeCell ref="B78:L78"/>
    <mergeCell ref="B80:L80"/>
    <mergeCell ref="B84:L84"/>
    <mergeCell ref="B86:L86"/>
    <mergeCell ref="B88:L88"/>
    <mergeCell ref="B90:L90"/>
    <mergeCell ref="B101:L101"/>
    <mergeCell ref="B135:L135"/>
    <mergeCell ref="B140:D140"/>
    <mergeCell ref="J140:K140"/>
    <mergeCell ref="B103:L103"/>
    <mergeCell ref="B105:L105"/>
    <mergeCell ref="B128:L128"/>
    <mergeCell ref="B130:L13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0"/>
  <sheetViews>
    <sheetView workbookViewId="0" topLeftCell="A1">
      <selection activeCell="G19" sqref="G19"/>
    </sheetView>
  </sheetViews>
  <sheetFormatPr defaultColWidth="9.140625" defaultRowHeight="12.75"/>
  <cols>
    <col min="1" max="1" width="6.28125" style="0" customWidth="1"/>
    <col min="2" max="2" width="19.421875" style="0" customWidth="1"/>
    <col min="3" max="3" width="11.421875" style="0" customWidth="1"/>
    <col min="4" max="4" width="11.8515625" style="0" customWidth="1"/>
    <col min="5" max="5" width="16.57421875" style="0" customWidth="1"/>
    <col min="6" max="6" width="11.28125" style="0" customWidth="1"/>
    <col min="7" max="7" width="14.7109375" style="0" bestFit="1" customWidth="1"/>
    <col min="8" max="8" width="18.140625" style="129" customWidth="1"/>
    <col min="9" max="9" width="18.00390625" style="0" customWidth="1"/>
    <col min="10" max="10" width="11.57421875" style="0" bestFit="1" customWidth="1"/>
  </cols>
  <sheetData>
    <row r="1" ht="12.75">
      <c r="I1" s="130" t="s">
        <v>428</v>
      </c>
    </row>
    <row r="2" spans="1:9" ht="35.25" customHeight="1">
      <c r="A2" s="228" t="s">
        <v>429</v>
      </c>
      <c r="B2" s="228"/>
      <c r="C2" s="228"/>
      <c r="D2" s="228"/>
      <c r="E2" s="228"/>
      <c r="F2" s="228"/>
      <c r="G2" s="228"/>
      <c r="H2" s="228"/>
      <c r="I2" s="228"/>
    </row>
    <row r="3" spans="1:9" ht="102">
      <c r="A3" s="20" t="s">
        <v>51</v>
      </c>
      <c r="B3" s="131" t="s">
        <v>430</v>
      </c>
      <c r="C3" s="131" t="s">
        <v>431</v>
      </c>
      <c r="D3" s="131" t="s">
        <v>432</v>
      </c>
      <c r="E3" s="131" t="s">
        <v>433</v>
      </c>
      <c r="F3" s="132" t="s">
        <v>434</v>
      </c>
      <c r="G3" s="131" t="s">
        <v>435</v>
      </c>
      <c r="H3" s="133" t="s">
        <v>436</v>
      </c>
      <c r="I3" s="131" t="s">
        <v>437</v>
      </c>
    </row>
    <row r="4" spans="1:9" ht="12.75">
      <c r="A4" s="16">
        <v>1</v>
      </c>
      <c r="B4" s="134">
        <v>2</v>
      </c>
      <c r="C4" s="134">
        <v>3</v>
      </c>
      <c r="D4" s="135">
        <v>4</v>
      </c>
      <c r="E4" s="16">
        <v>5</v>
      </c>
      <c r="F4" s="132">
        <v>6</v>
      </c>
      <c r="G4" s="16">
        <v>7</v>
      </c>
      <c r="H4" s="136">
        <v>8</v>
      </c>
      <c r="I4" s="16">
        <v>9</v>
      </c>
    </row>
    <row r="5" spans="1:9" ht="12.75">
      <c r="A5" s="224" t="s">
        <v>438</v>
      </c>
      <c r="B5" s="20" t="s">
        <v>439</v>
      </c>
      <c r="C5" s="20"/>
      <c r="D5" s="20"/>
      <c r="E5" s="20"/>
      <c r="F5" s="20"/>
      <c r="G5" s="20"/>
      <c r="H5" s="137"/>
      <c r="I5" s="20"/>
    </row>
    <row r="6" spans="1:10" ht="33.75">
      <c r="A6" s="225"/>
      <c r="B6" s="138" t="s">
        <v>440</v>
      </c>
      <c r="C6" s="139">
        <v>39</v>
      </c>
      <c r="D6" s="140" t="s">
        <v>441</v>
      </c>
      <c r="E6" s="138" t="s">
        <v>442</v>
      </c>
      <c r="F6" s="136" t="s">
        <v>443</v>
      </c>
      <c r="G6" s="139"/>
      <c r="H6" s="141">
        <v>0.29207</v>
      </c>
      <c r="I6" s="139">
        <v>0</v>
      </c>
      <c r="J6" s="142"/>
    </row>
    <row r="7" spans="1:10" ht="45">
      <c r="A7" s="225"/>
      <c r="B7" s="138" t="s">
        <v>444</v>
      </c>
      <c r="C7" s="139">
        <v>10000</v>
      </c>
      <c r="D7" s="140" t="s">
        <v>445</v>
      </c>
      <c r="E7" s="138" t="s">
        <v>446</v>
      </c>
      <c r="F7" s="136" t="s">
        <v>443</v>
      </c>
      <c r="G7" s="139"/>
      <c r="H7" s="141">
        <v>0.081</v>
      </c>
      <c r="I7" s="143">
        <v>0.0405</v>
      </c>
      <c r="J7" s="142"/>
    </row>
    <row r="8" spans="1:10" ht="45">
      <c r="A8" s="225"/>
      <c r="B8" s="138" t="s">
        <v>447</v>
      </c>
      <c r="C8" s="139">
        <v>15000</v>
      </c>
      <c r="D8" s="140" t="s">
        <v>445</v>
      </c>
      <c r="E8" s="138" t="s">
        <v>446</v>
      </c>
      <c r="F8" s="136" t="s">
        <v>443</v>
      </c>
      <c r="G8" s="139"/>
      <c r="H8" s="141">
        <v>12.213</v>
      </c>
      <c r="I8" s="139">
        <v>6.1065</v>
      </c>
      <c r="J8" s="142"/>
    </row>
    <row r="9" spans="1:10" ht="33.75">
      <c r="A9" s="225"/>
      <c r="B9" s="138" t="s">
        <v>448</v>
      </c>
      <c r="C9" s="139">
        <v>713</v>
      </c>
      <c r="D9" s="140" t="s">
        <v>449</v>
      </c>
      <c r="E9" s="138" t="s">
        <v>450</v>
      </c>
      <c r="F9" s="136" t="s">
        <v>443</v>
      </c>
      <c r="G9" s="139"/>
      <c r="H9" s="141">
        <v>11.635950000000001</v>
      </c>
      <c r="I9" s="139">
        <v>5.817975000000001</v>
      </c>
      <c r="J9" s="142"/>
    </row>
    <row r="10" spans="1:10" ht="33.75">
      <c r="A10" s="225"/>
      <c r="B10" s="138" t="s">
        <v>451</v>
      </c>
      <c r="C10" s="139">
        <v>1545</v>
      </c>
      <c r="D10" s="140" t="s">
        <v>452</v>
      </c>
      <c r="E10" s="138" t="s">
        <v>450</v>
      </c>
      <c r="F10" s="136" t="s">
        <v>443</v>
      </c>
      <c r="G10" s="139"/>
      <c r="H10" s="141">
        <v>21.579169999999998</v>
      </c>
      <c r="I10" s="139">
        <v>10.789584999999999</v>
      </c>
      <c r="J10" s="142"/>
    </row>
    <row r="11" spans="1:10" ht="33.75">
      <c r="A11" s="225"/>
      <c r="B11" s="138" t="s">
        <v>453</v>
      </c>
      <c r="C11" s="139">
        <v>435</v>
      </c>
      <c r="D11" s="140" t="s">
        <v>454</v>
      </c>
      <c r="E11" s="138" t="s">
        <v>450</v>
      </c>
      <c r="F11" s="136" t="s">
        <v>443</v>
      </c>
      <c r="G11" s="139"/>
      <c r="H11" s="141">
        <v>4.4480900000000005</v>
      </c>
      <c r="I11" s="139">
        <v>2.2240450000000003</v>
      </c>
      <c r="J11" s="142"/>
    </row>
    <row r="12" spans="1:10" ht="33.75">
      <c r="A12" s="225"/>
      <c r="B12" s="138" t="s">
        <v>455</v>
      </c>
      <c r="C12" s="139">
        <v>108</v>
      </c>
      <c r="D12" s="140" t="s">
        <v>449</v>
      </c>
      <c r="E12" s="138" t="s">
        <v>450</v>
      </c>
      <c r="F12" s="136" t="s">
        <v>443</v>
      </c>
      <c r="G12" s="139"/>
      <c r="H12" s="141">
        <v>1.17959</v>
      </c>
      <c r="I12" s="139">
        <v>0.589795</v>
      </c>
      <c r="J12" s="142"/>
    </row>
    <row r="13" spans="1:10" ht="33.75">
      <c r="A13" s="225"/>
      <c r="B13" s="138" t="s">
        <v>456</v>
      </c>
      <c r="C13" s="139">
        <v>150</v>
      </c>
      <c r="D13" s="140" t="s">
        <v>457</v>
      </c>
      <c r="E13" s="138" t="s">
        <v>450</v>
      </c>
      <c r="F13" s="136" t="s">
        <v>443</v>
      </c>
      <c r="G13" s="139"/>
      <c r="H13" s="141">
        <v>1.63832</v>
      </c>
      <c r="I13" s="139">
        <v>0.81916</v>
      </c>
      <c r="J13" s="142"/>
    </row>
    <row r="14" spans="1:10" ht="33.75">
      <c r="A14" s="225"/>
      <c r="B14" s="138" t="s">
        <v>458</v>
      </c>
      <c r="C14" s="139">
        <v>788</v>
      </c>
      <c r="D14" s="140" t="s">
        <v>449</v>
      </c>
      <c r="E14" s="138" t="s">
        <v>450</v>
      </c>
      <c r="F14" s="136" t="s">
        <v>443</v>
      </c>
      <c r="G14" s="139"/>
      <c r="H14" s="141">
        <v>7.48702</v>
      </c>
      <c r="I14" s="139">
        <v>3.74351</v>
      </c>
      <c r="J14" s="142"/>
    </row>
    <row r="15" spans="1:10" ht="33.75">
      <c r="A15" s="225"/>
      <c r="B15" s="138" t="s">
        <v>459</v>
      </c>
      <c r="C15" s="139">
        <v>600</v>
      </c>
      <c r="D15" s="140" t="s">
        <v>449</v>
      </c>
      <c r="E15" s="138" t="s">
        <v>450</v>
      </c>
      <c r="F15" s="136" t="s">
        <v>443</v>
      </c>
      <c r="G15" s="139"/>
      <c r="H15" s="141">
        <v>5.70078</v>
      </c>
      <c r="I15" s="139">
        <v>2.85039</v>
      </c>
      <c r="J15" s="142"/>
    </row>
    <row r="16" spans="1:10" ht="33.75">
      <c r="A16" s="225"/>
      <c r="B16" s="138" t="s">
        <v>460</v>
      </c>
      <c r="C16" s="139">
        <v>367</v>
      </c>
      <c r="D16" s="140" t="s">
        <v>461</v>
      </c>
      <c r="E16" s="138" t="s">
        <v>450</v>
      </c>
      <c r="F16" s="136" t="s">
        <v>443</v>
      </c>
      <c r="G16" s="139"/>
      <c r="H16" s="141">
        <v>8.44181</v>
      </c>
      <c r="I16" s="139">
        <v>4.220905</v>
      </c>
      <c r="J16" s="142"/>
    </row>
    <row r="17" spans="1:10" ht="22.5">
      <c r="A17" s="225"/>
      <c r="B17" s="138" t="s">
        <v>462</v>
      </c>
      <c r="C17" s="139">
        <v>4886</v>
      </c>
      <c r="D17" s="140" t="s">
        <v>463</v>
      </c>
      <c r="E17" s="138" t="s">
        <v>450</v>
      </c>
      <c r="F17" s="136" t="s">
        <v>443</v>
      </c>
      <c r="G17" s="139"/>
      <c r="H17" s="141">
        <v>34.950540000000004</v>
      </c>
      <c r="I17" s="139">
        <v>17.475270000000002</v>
      </c>
      <c r="J17" s="142"/>
    </row>
    <row r="18" spans="1:10" ht="22.5">
      <c r="A18" s="225"/>
      <c r="B18" s="138" t="s">
        <v>464</v>
      </c>
      <c r="C18" s="139">
        <v>200</v>
      </c>
      <c r="D18" s="140" t="s">
        <v>449</v>
      </c>
      <c r="E18" s="138" t="s">
        <v>450</v>
      </c>
      <c r="F18" s="136" t="s">
        <v>443</v>
      </c>
      <c r="G18" s="139"/>
      <c r="H18" s="141">
        <v>2.9908200000000003</v>
      </c>
      <c r="I18" s="139">
        <v>1.4954100000000001</v>
      </c>
      <c r="J18" s="142"/>
    </row>
    <row r="19" spans="1:10" ht="33.75">
      <c r="A19" s="225"/>
      <c r="B19" s="138" t="s">
        <v>465</v>
      </c>
      <c r="C19" s="139">
        <v>1399</v>
      </c>
      <c r="D19" s="140" t="s">
        <v>441</v>
      </c>
      <c r="E19" s="138" t="s">
        <v>466</v>
      </c>
      <c r="F19" s="136" t="s">
        <v>443</v>
      </c>
      <c r="G19" s="139"/>
      <c r="H19" s="141">
        <v>32.9943</v>
      </c>
      <c r="I19" s="139">
        <v>16.49715</v>
      </c>
      <c r="J19" s="142"/>
    </row>
    <row r="20" spans="1:10" ht="33.75">
      <c r="A20" s="225"/>
      <c r="B20" s="138" t="s">
        <v>467</v>
      </c>
      <c r="C20" s="139">
        <v>434</v>
      </c>
      <c r="D20" s="140" t="s">
        <v>468</v>
      </c>
      <c r="E20" s="138" t="s">
        <v>466</v>
      </c>
      <c r="F20" s="136" t="s">
        <v>443</v>
      </c>
      <c r="G20" s="139"/>
      <c r="H20" s="141">
        <v>5.8375200000000005</v>
      </c>
      <c r="I20" s="139">
        <v>2.9187600000000002</v>
      </c>
      <c r="J20" s="142"/>
    </row>
    <row r="21" spans="1:10" ht="33.75">
      <c r="A21" s="225"/>
      <c r="B21" s="138" t="s">
        <v>469</v>
      </c>
      <c r="C21" s="139">
        <v>1000</v>
      </c>
      <c r="D21" s="140" t="s">
        <v>441</v>
      </c>
      <c r="E21" s="138" t="s">
        <v>466</v>
      </c>
      <c r="F21" s="136" t="s">
        <v>443</v>
      </c>
      <c r="G21" s="139"/>
      <c r="H21" s="141">
        <v>1.4325</v>
      </c>
      <c r="I21" s="139">
        <v>0</v>
      </c>
      <c r="J21" s="142"/>
    </row>
    <row r="22" spans="1:10" ht="33.75">
      <c r="A22" s="225"/>
      <c r="B22" s="138" t="s">
        <v>470</v>
      </c>
      <c r="C22" s="139">
        <v>1434</v>
      </c>
      <c r="D22" s="140" t="s">
        <v>471</v>
      </c>
      <c r="E22" s="138" t="s">
        <v>472</v>
      </c>
      <c r="F22" s="136" t="s">
        <v>443</v>
      </c>
      <c r="G22" s="139"/>
      <c r="H22" s="141">
        <v>20.02882</v>
      </c>
      <c r="I22" s="139">
        <v>10.01441</v>
      </c>
      <c r="J22" s="142"/>
    </row>
    <row r="23" spans="1:10" ht="33.75">
      <c r="A23" s="225"/>
      <c r="B23" s="138" t="s">
        <v>473</v>
      </c>
      <c r="C23" s="139">
        <v>6300</v>
      </c>
      <c r="D23" s="138" t="s">
        <v>474</v>
      </c>
      <c r="E23" s="138" t="s">
        <v>472</v>
      </c>
      <c r="F23" s="136" t="s">
        <v>443</v>
      </c>
      <c r="G23" s="139"/>
      <c r="H23" s="141">
        <v>0.14553</v>
      </c>
      <c r="I23" s="139">
        <v>0</v>
      </c>
      <c r="J23" s="142"/>
    </row>
    <row r="24" spans="1:10" ht="33.75">
      <c r="A24" s="225"/>
      <c r="B24" s="138" t="s">
        <v>475</v>
      </c>
      <c r="C24" s="139">
        <v>2050</v>
      </c>
      <c r="D24" s="140" t="s">
        <v>476</v>
      </c>
      <c r="E24" s="138" t="s">
        <v>472</v>
      </c>
      <c r="F24" s="136" t="s">
        <v>443</v>
      </c>
      <c r="G24" s="139"/>
      <c r="H24" s="141">
        <v>47.15451</v>
      </c>
      <c r="I24" s="139">
        <v>23.577255</v>
      </c>
      <c r="J24" s="142"/>
    </row>
    <row r="25" spans="1:10" ht="45">
      <c r="A25" s="225"/>
      <c r="B25" s="138" t="s">
        <v>477</v>
      </c>
      <c r="C25" s="139">
        <v>2585</v>
      </c>
      <c r="D25" s="138" t="s">
        <v>478</v>
      </c>
      <c r="E25" s="138" t="s">
        <v>472</v>
      </c>
      <c r="F25" s="136" t="s">
        <v>443</v>
      </c>
      <c r="G25" s="139"/>
      <c r="H25" s="141">
        <v>59.46069</v>
      </c>
      <c r="I25" s="139">
        <v>29.730345</v>
      </c>
      <c r="J25" s="142"/>
    </row>
    <row r="26" spans="1:10" ht="45">
      <c r="A26" s="225"/>
      <c r="B26" s="138" t="s">
        <v>479</v>
      </c>
      <c r="C26" s="139">
        <v>100000</v>
      </c>
      <c r="D26" s="138" t="s">
        <v>480</v>
      </c>
      <c r="E26" s="138" t="s">
        <v>338</v>
      </c>
      <c r="F26" s="136" t="s">
        <v>443</v>
      </c>
      <c r="G26" s="139"/>
      <c r="H26" s="141">
        <v>64.41</v>
      </c>
      <c r="I26" s="139">
        <v>32.205</v>
      </c>
      <c r="J26" s="142"/>
    </row>
    <row r="27" spans="1:10" ht="33.75">
      <c r="A27" s="225"/>
      <c r="B27" s="138" t="s">
        <v>481</v>
      </c>
      <c r="C27" s="139">
        <v>2115</v>
      </c>
      <c r="D27" s="138" t="s">
        <v>482</v>
      </c>
      <c r="E27" s="138" t="s">
        <v>472</v>
      </c>
      <c r="F27" s="136" t="s">
        <v>443</v>
      </c>
      <c r="G27" s="139"/>
      <c r="H27" s="141">
        <v>42.10669</v>
      </c>
      <c r="I27" s="139">
        <v>21.053345</v>
      </c>
      <c r="J27" s="142"/>
    </row>
    <row r="28" spans="1:10" ht="45">
      <c r="A28" s="225"/>
      <c r="B28" s="138" t="s">
        <v>483</v>
      </c>
      <c r="C28" s="139">
        <v>10000</v>
      </c>
      <c r="D28" s="140" t="s">
        <v>484</v>
      </c>
      <c r="E28" s="138" t="s">
        <v>485</v>
      </c>
      <c r="F28" s="136" t="s">
        <v>443</v>
      </c>
      <c r="G28" s="139"/>
      <c r="H28" s="141">
        <v>0.072</v>
      </c>
      <c r="I28" s="139">
        <v>0.036</v>
      </c>
      <c r="J28" s="142"/>
    </row>
    <row r="29" spans="1:10" ht="33.75">
      <c r="A29" s="225"/>
      <c r="B29" s="138" t="s">
        <v>486</v>
      </c>
      <c r="C29" s="139">
        <v>29</v>
      </c>
      <c r="D29" s="140" t="s">
        <v>441</v>
      </c>
      <c r="E29" s="138"/>
      <c r="F29" s="136" t="s">
        <v>443</v>
      </c>
      <c r="G29" s="139"/>
      <c r="H29" s="141">
        <v>1.09426</v>
      </c>
      <c r="I29" s="139">
        <v>0.54713</v>
      </c>
      <c r="J29" s="142"/>
    </row>
    <row r="30" spans="1:9" ht="33.75">
      <c r="A30" s="225"/>
      <c r="B30" s="138" t="s">
        <v>487</v>
      </c>
      <c r="C30" s="139">
        <v>25</v>
      </c>
      <c r="D30" s="140" t="s">
        <v>441</v>
      </c>
      <c r="E30" s="138" t="s">
        <v>488</v>
      </c>
      <c r="F30" s="136" t="s">
        <v>443</v>
      </c>
      <c r="G30" s="139"/>
      <c r="H30" s="141">
        <v>0.58961</v>
      </c>
      <c r="I30" s="139">
        <v>0.294805</v>
      </c>
    </row>
    <row r="31" spans="1:9" ht="33.75">
      <c r="A31" s="225"/>
      <c r="B31" s="138" t="s">
        <v>489</v>
      </c>
      <c r="C31" s="139">
        <v>29</v>
      </c>
      <c r="D31" s="140" t="s">
        <v>441</v>
      </c>
      <c r="E31" s="138" t="s">
        <v>488</v>
      </c>
      <c r="F31" s="136" t="s">
        <v>443</v>
      </c>
      <c r="G31" s="139"/>
      <c r="H31" s="141">
        <v>0.6839400000000001</v>
      </c>
      <c r="I31" s="139">
        <v>0.34197000000000005</v>
      </c>
    </row>
    <row r="32" spans="1:9" ht="33.75">
      <c r="A32" s="225"/>
      <c r="B32" s="138" t="s">
        <v>490</v>
      </c>
      <c r="C32" s="139">
        <v>23</v>
      </c>
      <c r="D32" s="140" t="s">
        <v>441</v>
      </c>
      <c r="E32" s="138" t="s">
        <v>488</v>
      </c>
      <c r="F32" s="136" t="s">
        <v>443</v>
      </c>
      <c r="G32" s="139"/>
      <c r="H32" s="141">
        <v>0.54244</v>
      </c>
      <c r="I32" s="139">
        <v>0.27122</v>
      </c>
    </row>
    <row r="33" spans="1:9" ht="33.75">
      <c r="A33" s="225"/>
      <c r="B33" s="138" t="s">
        <v>491</v>
      </c>
      <c r="C33" s="139">
        <v>39</v>
      </c>
      <c r="D33" s="140" t="s">
        <v>441</v>
      </c>
      <c r="E33" s="138" t="s">
        <v>488</v>
      </c>
      <c r="F33" s="136" t="s">
        <v>443</v>
      </c>
      <c r="G33" s="139"/>
      <c r="H33" s="141">
        <v>0.9197799999999999</v>
      </c>
      <c r="I33" s="139">
        <v>0.45988999999999997</v>
      </c>
    </row>
    <row r="34" spans="1:9" ht="33.75">
      <c r="A34" s="225"/>
      <c r="B34" s="138" t="s">
        <v>492</v>
      </c>
      <c r="C34" s="139">
        <v>46</v>
      </c>
      <c r="D34" s="140" t="s">
        <v>441</v>
      </c>
      <c r="E34" s="138" t="s">
        <v>488</v>
      </c>
      <c r="F34" s="136" t="s">
        <v>443</v>
      </c>
      <c r="G34" s="139"/>
      <c r="H34" s="141">
        <v>1.08487</v>
      </c>
      <c r="I34" s="139">
        <v>0.542435</v>
      </c>
    </row>
    <row r="35" spans="1:9" ht="33.75">
      <c r="A35" s="225"/>
      <c r="B35" s="138" t="s">
        <v>493</v>
      </c>
      <c r="C35" s="139">
        <v>30</v>
      </c>
      <c r="D35" s="140" t="s">
        <v>441</v>
      </c>
      <c r="E35" s="138" t="s">
        <v>488</v>
      </c>
      <c r="F35" s="136" t="s">
        <v>443</v>
      </c>
      <c r="G35" s="139"/>
      <c r="H35" s="141">
        <v>0.70753</v>
      </c>
      <c r="I35" s="139">
        <v>0.353765</v>
      </c>
    </row>
    <row r="36" spans="1:9" ht="33.75">
      <c r="A36" s="225"/>
      <c r="B36" s="138" t="s">
        <v>494</v>
      </c>
      <c r="C36" s="139">
        <v>30</v>
      </c>
      <c r="D36" s="140" t="s">
        <v>441</v>
      </c>
      <c r="E36" s="138" t="s">
        <v>488</v>
      </c>
      <c r="F36" s="136" t="s">
        <v>443</v>
      </c>
      <c r="G36" s="139"/>
      <c r="H36" s="141">
        <v>0.73111</v>
      </c>
      <c r="I36" s="139">
        <v>0.365555</v>
      </c>
    </row>
    <row r="37" spans="1:10" ht="33.75">
      <c r="A37" s="225"/>
      <c r="B37" s="138" t="s">
        <v>495</v>
      </c>
      <c r="C37" s="139">
        <v>29</v>
      </c>
      <c r="D37" s="140" t="s">
        <v>441</v>
      </c>
      <c r="E37" s="138" t="s">
        <v>488</v>
      </c>
      <c r="F37" s="136" t="s">
        <v>443</v>
      </c>
      <c r="G37" s="139"/>
      <c r="H37" s="141">
        <v>0.6839400000000001</v>
      </c>
      <c r="I37" s="139">
        <v>0.34197000000000005</v>
      </c>
      <c r="J37" t="s">
        <v>81</v>
      </c>
    </row>
    <row r="38" spans="1:10" ht="33.75">
      <c r="A38" s="225"/>
      <c r="B38" s="138" t="s">
        <v>496</v>
      </c>
      <c r="C38" s="139">
        <v>32</v>
      </c>
      <c r="D38" s="140" t="s">
        <v>441</v>
      </c>
      <c r="E38" s="138" t="s">
        <v>488</v>
      </c>
      <c r="F38" s="136" t="s">
        <v>443</v>
      </c>
      <c r="G38" s="139"/>
      <c r="H38" s="141">
        <v>0.7546900000000001</v>
      </c>
      <c r="I38" s="139">
        <v>0.37734500000000004</v>
      </c>
      <c r="J38" t="s">
        <v>81</v>
      </c>
    </row>
    <row r="39" spans="1:9" ht="33.75">
      <c r="A39" s="225"/>
      <c r="B39" s="138" t="s">
        <v>497</v>
      </c>
      <c r="C39" s="139">
        <v>2889</v>
      </c>
      <c r="D39" s="140" t="s">
        <v>498</v>
      </c>
      <c r="E39" s="138" t="s">
        <v>499</v>
      </c>
      <c r="F39" s="136" t="s">
        <v>443</v>
      </c>
      <c r="G39" s="139"/>
      <c r="H39" s="141">
        <v>12.01506</v>
      </c>
      <c r="I39" s="139">
        <v>6.00753</v>
      </c>
    </row>
    <row r="40" spans="1:9" ht="33.75">
      <c r="A40" s="225"/>
      <c r="B40" s="138" t="s">
        <v>497</v>
      </c>
      <c r="C40" s="139">
        <v>6512</v>
      </c>
      <c r="D40" s="140" t="s">
        <v>498</v>
      </c>
      <c r="E40" s="138" t="s">
        <v>499</v>
      </c>
      <c r="F40" s="136" t="s">
        <v>443</v>
      </c>
      <c r="G40" s="139"/>
      <c r="H40" s="141">
        <v>27.082759999999997</v>
      </c>
      <c r="I40" s="139">
        <v>13.541379999999998</v>
      </c>
    </row>
    <row r="41" spans="1:9" ht="56.25">
      <c r="A41" s="225"/>
      <c r="B41" s="138" t="s">
        <v>500</v>
      </c>
      <c r="C41" s="139">
        <v>6564</v>
      </c>
      <c r="D41" s="140" t="s">
        <v>501</v>
      </c>
      <c r="E41" s="138" t="s">
        <v>502</v>
      </c>
      <c r="F41" s="136" t="s">
        <v>443</v>
      </c>
      <c r="G41" s="139"/>
      <c r="H41" s="141">
        <v>30.68998</v>
      </c>
      <c r="I41" s="139">
        <v>15.34499</v>
      </c>
    </row>
    <row r="42" spans="1:9" ht="33.75">
      <c r="A42" s="225"/>
      <c r="B42" s="138" t="s">
        <v>503</v>
      </c>
      <c r="C42" s="139">
        <v>3869</v>
      </c>
      <c r="D42" s="140" t="s">
        <v>504</v>
      </c>
      <c r="E42" s="138" t="s">
        <v>505</v>
      </c>
      <c r="F42" s="136" t="s">
        <v>443</v>
      </c>
      <c r="G42" s="139"/>
      <c r="H42" s="141">
        <v>2.0231</v>
      </c>
      <c r="I42" s="139">
        <v>1.01155</v>
      </c>
    </row>
    <row r="43" spans="1:9" ht="33.75">
      <c r="A43" s="225"/>
      <c r="B43" s="138" t="s">
        <v>506</v>
      </c>
      <c r="C43" s="139">
        <v>142000</v>
      </c>
      <c r="D43" s="140" t="s">
        <v>507</v>
      </c>
      <c r="E43" s="138" t="s">
        <v>338</v>
      </c>
      <c r="F43" s="136" t="s">
        <v>443</v>
      </c>
      <c r="G43" s="139"/>
      <c r="H43" s="141">
        <v>74.08139999999999</v>
      </c>
      <c r="I43" s="139">
        <v>37.040699999999994</v>
      </c>
    </row>
    <row r="44" spans="1:9" ht="157.5">
      <c r="A44" s="225"/>
      <c r="B44" s="138" t="s">
        <v>508</v>
      </c>
      <c r="C44" s="139">
        <v>7917</v>
      </c>
      <c r="D44" s="140" t="s">
        <v>509</v>
      </c>
      <c r="E44" s="138" t="s">
        <v>338</v>
      </c>
      <c r="F44" s="136" t="s">
        <v>443</v>
      </c>
      <c r="G44" s="139"/>
      <c r="H44" s="141">
        <v>4.1303</v>
      </c>
      <c r="I44" s="139">
        <v>2.06515</v>
      </c>
    </row>
    <row r="45" spans="1:9" ht="22.5">
      <c r="A45" s="225"/>
      <c r="B45" s="138" t="s">
        <v>510</v>
      </c>
      <c r="C45" s="139">
        <v>524</v>
      </c>
      <c r="D45" s="140" t="s">
        <v>511</v>
      </c>
      <c r="E45" s="138" t="s">
        <v>512</v>
      </c>
      <c r="F45" s="136" t="s">
        <v>443</v>
      </c>
      <c r="G45" s="139"/>
      <c r="H45" s="141">
        <v>0.32855</v>
      </c>
      <c r="I45" s="139">
        <v>0.164275</v>
      </c>
    </row>
    <row r="46" spans="1:9" ht="22.5">
      <c r="A46" s="225"/>
      <c r="B46" s="138" t="s">
        <v>513</v>
      </c>
      <c r="C46" s="139">
        <v>979</v>
      </c>
      <c r="D46" s="140" t="s">
        <v>511</v>
      </c>
      <c r="E46" s="138" t="s">
        <v>512</v>
      </c>
      <c r="F46" s="136" t="s">
        <v>443</v>
      </c>
      <c r="G46" s="139"/>
      <c r="H46" s="141">
        <v>0.61383</v>
      </c>
      <c r="I46" s="139">
        <v>0.306915</v>
      </c>
    </row>
    <row r="47" spans="1:9" ht="33.75">
      <c r="A47" s="225"/>
      <c r="B47" s="138" t="s">
        <v>514</v>
      </c>
      <c r="C47" s="139">
        <v>850</v>
      </c>
      <c r="D47" s="140" t="s">
        <v>449</v>
      </c>
      <c r="E47" s="138" t="s">
        <v>450</v>
      </c>
      <c r="F47" s="136" t="s">
        <v>443</v>
      </c>
      <c r="G47" s="139"/>
      <c r="H47" s="141">
        <v>11.90417</v>
      </c>
      <c r="I47" s="139">
        <v>5.952085</v>
      </c>
    </row>
    <row r="48" spans="1:9" ht="33.75">
      <c r="A48" s="225"/>
      <c r="B48" s="138" t="s">
        <v>515</v>
      </c>
      <c r="C48" s="139">
        <v>1174</v>
      </c>
      <c r="D48" s="140" t="s">
        <v>449</v>
      </c>
      <c r="E48" s="138" t="s">
        <v>450</v>
      </c>
      <c r="F48" s="136" t="s">
        <v>443</v>
      </c>
      <c r="G48" s="139"/>
      <c r="H48" s="141">
        <v>28.96352</v>
      </c>
      <c r="I48" s="139">
        <v>14.48176</v>
      </c>
    </row>
    <row r="49" spans="1:9" ht="56.25">
      <c r="A49" s="225"/>
      <c r="B49" s="138" t="s">
        <v>516</v>
      </c>
      <c r="C49" s="139">
        <v>5300</v>
      </c>
      <c r="D49" s="140" t="s">
        <v>517</v>
      </c>
      <c r="E49" s="138" t="s">
        <v>466</v>
      </c>
      <c r="F49" s="136" t="s">
        <v>443</v>
      </c>
      <c r="G49" s="139"/>
      <c r="H49" s="141">
        <v>48.05245</v>
      </c>
      <c r="I49" s="139">
        <v>24.026225</v>
      </c>
    </row>
    <row r="50" spans="1:9" ht="45">
      <c r="A50" s="225"/>
      <c r="B50" s="138" t="s">
        <v>518</v>
      </c>
      <c r="C50" s="139">
        <v>15392</v>
      </c>
      <c r="D50" s="140" t="s">
        <v>519</v>
      </c>
      <c r="E50" s="138" t="s">
        <v>520</v>
      </c>
      <c r="F50" s="136" t="s">
        <v>443</v>
      </c>
      <c r="G50" s="139"/>
      <c r="H50" s="141">
        <v>354.04985999999997</v>
      </c>
      <c r="I50" s="139">
        <v>177.02492999999998</v>
      </c>
    </row>
    <row r="51" spans="1:9" ht="33.75">
      <c r="A51" s="225"/>
      <c r="B51" s="138" t="s">
        <v>521</v>
      </c>
      <c r="C51" s="139">
        <v>8096</v>
      </c>
      <c r="D51" s="140" t="s">
        <v>522</v>
      </c>
      <c r="E51" s="138" t="s">
        <v>520</v>
      </c>
      <c r="F51" s="136" t="s">
        <v>443</v>
      </c>
      <c r="G51" s="139"/>
      <c r="H51" s="141">
        <v>170.94623</v>
      </c>
      <c r="I51" s="139">
        <v>85.473115</v>
      </c>
    </row>
    <row r="52" spans="1:9" ht="33.75">
      <c r="A52" s="225"/>
      <c r="B52" s="138" t="s">
        <v>523</v>
      </c>
      <c r="C52" s="139">
        <v>1462</v>
      </c>
      <c r="D52" s="140" t="s">
        <v>524</v>
      </c>
      <c r="E52" s="138" t="s">
        <v>472</v>
      </c>
      <c r="F52" s="136" t="s">
        <v>443</v>
      </c>
      <c r="G52" s="139"/>
      <c r="H52" s="141">
        <v>29.10637</v>
      </c>
      <c r="I52" s="139">
        <v>14.553185</v>
      </c>
    </row>
    <row r="53" spans="1:9" ht="22.5">
      <c r="A53" s="225"/>
      <c r="B53" s="138" t="s">
        <v>525</v>
      </c>
      <c r="C53" s="139">
        <v>2859</v>
      </c>
      <c r="D53" s="140" t="s">
        <v>526</v>
      </c>
      <c r="E53" s="138" t="s">
        <v>472</v>
      </c>
      <c r="F53" s="136" t="s">
        <v>443</v>
      </c>
      <c r="G53" s="139"/>
      <c r="H53" s="141">
        <v>18.24328</v>
      </c>
      <c r="I53" s="139">
        <v>9.12164</v>
      </c>
    </row>
    <row r="54" spans="1:9" ht="33.75">
      <c r="A54" s="225"/>
      <c r="B54" s="138" t="s">
        <v>527</v>
      </c>
      <c r="C54" s="139">
        <v>5091</v>
      </c>
      <c r="D54" s="140" t="s">
        <v>526</v>
      </c>
      <c r="E54" s="138" t="s">
        <v>472</v>
      </c>
      <c r="F54" s="136" t="s">
        <v>443</v>
      </c>
      <c r="G54" s="139"/>
      <c r="H54" s="141">
        <v>40.62618</v>
      </c>
      <c r="I54" s="139">
        <v>20.31309</v>
      </c>
    </row>
    <row r="55" spans="1:9" ht="33.75">
      <c r="A55" s="225"/>
      <c r="B55" s="138" t="s">
        <v>528</v>
      </c>
      <c r="C55" s="139">
        <v>6383</v>
      </c>
      <c r="D55" s="138" t="s">
        <v>529</v>
      </c>
      <c r="E55" s="138" t="s">
        <v>472</v>
      </c>
      <c r="F55" s="136" t="s">
        <v>443</v>
      </c>
      <c r="G55" s="139"/>
      <c r="H55" s="141">
        <v>50.936339999999994</v>
      </c>
      <c r="I55" s="139">
        <v>25.468169999999997</v>
      </c>
    </row>
    <row r="56" spans="1:9" ht="33.75">
      <c r="A56" s="225"/>
      <c r="B56" s="138" t="s">
        <v>530</v>
      </c>
      <c r="C56" s="139">
        <v>3550</v>
      </c>
      <c r="D56" s="138" t="s">
        <v>531</v>
      </c>
      <c r="E56" s="138" t="s">
        <v>472</v>
      </c>
      <c r="F56" s="136" t="s">
        <v>443</v>
      </c>
      <c r="G56" s="139"/>
      <c r="H56" s="141">
        <v>81.65781</v>
      </c>
      <c r="I56" s="139">
        <v>40.828905</v>
      </c>
    </row>
    <row r="57" spans="1:9" ht="33.75">
      <c r="A57" s="225"/>
      <c r="B57" s="138" t="s">
        <v>532</v>
      </c>
      <c r="C57" s="139">
        <v>18000</v>
      </c>
      <c r="D57" s="138" t="s">
        <v>533</v>
      </c>
      <c r="E57" s="138" t="s">
        <v>472</v>
      </c>
      <c r="F57" s="136" t="s">
        <v>443</v>
      </c>
      <c r="G57" s="139"/>
      <c r="H57" s="141">
        <v>143.64</v>
      </c>
      <c r="I57" s="139">
        <v>71.82</v>
      </c>
    </row>
    <row r="58" spans="1:9" ht="33.75">
      <c r="A58" s="225"/>
      <c r="B58" s="138" t="s">
        <v>534</v>
      </c>
      <c r="C58" s="139">
        <v>2350</v>
      </c>
      <c r="D58" s="138" t="s">
        <v>535</v>
      </c>
      <c r="E58" s="138" t="s">
        <v>472</v>
      </c>
      <c r="F58" s="136" t="s">
        <v>443</v>
      </c>
      <c r="G58" s="139"/>
      <c r="H58" s="141">
        <v>18.753</v>
      </c>
      <c r="I58" s="139">
        <v>9.3765</v>
      </c>
    </row>
    <row r="59" spans="1:9" ht="22.5">
      <c r="A59" s="225"/>
      <c r="B59" s="138" t="s">
        <v>536</v>
      </c>
      <c r="C59" s="139">
        <v>5200</v>
      </c>
      <c r="D59" s="138" t="s">
        <v>535</v>
      </c>
      <c r="E59" s="138" t="s">
        <v>472</v>
      </c>
      <c r="F59" s="136" t="s">
        <v>443</v>
      </c>
      <c r="G59" s="139"/>
      <c r="H59" s="141">
        <v>100.21128</v>
      </c>
      <c r="I59" s="139">
        <v>50.10564</v>
      </c>
    </row>
    <row r="60" spans="1:9" ht="22.5">
      <c r="A60" s="225"/>
      <c r="B60" s="138" t="s">
        <v>536</v>
      </c>
      <c r="C60" s="139">
        <v>33868</v>
      </c>
      <c r="D60" s="138" t="s">
        <v>535</v>
      </c>
      <c r="E60" s="138" t="s">
        <v>472</v>
      </c>
      <c r="F60" s="136" t="s">
        <v>443</v>
      </c>
      <c r="G60" s="139"/>
      <c r="H60" s="141">
        <v>652.6837800000001</v>
      </c>
      <c r="I60" s="139">
        <v>326.34189000000003</v>
      </c>
    </row>
    <row r="61" spans="1:9" ht="33.75">
      <c r="A61" s="225"/>
      <c r="B61" s="138" t="s">
        <v>537</v>
      </c>
      <c r="C61" s="139">
        <v>21363</v>
      </c>
      <c r="D61" s="138" t="s">
        <v>538</v>
      </c>
      <c r="E61" s="138" t="s">
        <v>472</v>
      </c>
      <c r="F61" s="136" t="s">
        <v>443</v>
      </c>
      <c r="G61" s="139"/>
      <c r="H61" s="141">
        <v>175.32828</v>
      </c>
      <c r="I61" s="139">
        <v>87.66414</v>
      </c>
    </row>
    <row r="62" spans="1:9" ht="33.75">
      <c r="A62" s="225"/>
      <c r="B62" s="138" t="s">
        <v>539</v>
      </c>
      <c r="C62" s="139">
        <v>3557</v>
      </c>
      <c r="D62" s="138" t="s">
        <v>540</v>
      </c>
      <c r="E62" s="138" t="s">
        <v>472</v>
      </c>
      <c r="F62" s="136" t="s">
        <v>443</v>
      </c>
      <c r="G62" s="139"/>
      <c r="H62" s="141">
        <v>81.81883</v>
      </c>
      <c r="I62" s="139">
        <v>40.909415</v>
      </c>
    </row>
    <row r="63" spans="1:9" ht="22.5">
      <c r="A63" s="225"/>
      <c r="B63" s="138" t="s">
        <v>541</v>
      </c>
      <c r="C63" s="139">
        <v>10291</v>
      </c>
      <c r="D63" s="138" t="s">
        <v>542</v>
      </c>
      <c r="E63" s="138" t="s">
        <v>472</v>
      </c>
      <c r="F63" s="136" t="s">
        <v>443</v>
      </c>
      <c r="G63" s="139"/>
      <c r="H63" s="141">
        <v>120.71858</v>
      </c>
      <c r="I63" s="139">
        <v>60.35929</v>
      </c>
    </row>
    <row r="64" spans="1:9" ht="33.75">
      <c r="A64" s="225"/>
      <c r="B64" s="138" t="s">
        <v>543</v>
      </c>
      <c r="C64" s="139">
        <v>2145</v>
      </c>
      <c r="D64" s="138" t="s">
        <v>544</v>
      </c>
      <c r="E64" s="138" t="s">
        <v>472</v>
      </c>
      <c r="F64" s="136" t="s">
        <v>443</v>
      </c>
      <c r="G64" s="139"/>
      <c r="H64" s="141">
        <v>40.77345</v>
      </c>
      <c r="I64" s="139">
        <v>20.386725</v>
      </c>
    </row>
    <row r="65" spans="1:9" ht="33.75">
      <c r="A65" s="225"/>
      <c r="B65" s="138" t="s">
        <v>545</v>
      </c>
      <c r="C65" s="139">
        <v>936</v>
      </c>
      <c r="D65" s="140" t="s">
        <v>535</v>
      </c>
      <c r="E65" s="138" t="s">
        <v>472</v>
      </c>
      <c r="F65" s="136" t="s">
        <v>443</v>
      </c>
      <c r="G65" s="139"/>
      <c r="H65" s="141">
        <v>21.530060000000002</v>
      </c>
      <c r="I65" s="139">
        <v>10.765030000000001</v>
      </c>
    </row>
    <row r="66" spans="1:9" ht="33.75">
      <c r="A66" s="226"/>
      <c r="B66" s="138" t="s">
        <v>546</v>
      </c>
      <c r="C66" s="139">
        <v>6665</v>
      </c>
      <c r="D66" s="140" t="s">
        <v>547</v>
      </c>
      <c r="E66" s="138" t="s">
        <v>472</v>
      </c>
      <c r="F66" s="136" t="s">
        <v>443</v>
      </c>
      <c r="G66" s="139"/>
      <c r="H66" s="141">
        <v>51.71707</v>
      </c>
      <c r="I66" s="139">
        <v>25.858535</v>
      </c>
    </row>
    <row r="67" spans="1:9" ht="12.75">
      <c r="A67" s="144"/>
      <c r="B67" s="145" t="s">
        <v>548</v>
      </c>
      <c r="C67" s="146">
        <f>SUM(C6:C27)</f>
        <v>152148</v>
      </c>
      <c r="D67" s="146">
        <f>SUM(D6:D27)</f>
        <v>0</v>
      </c>
      <c r="E67" s="146">
        <f>SUM(E6:E27)</f>
        <v>0</v>
      </c>
      <c r="F67" s="146">
        <f>SUM(F6:F27)</f>
        <v>0</v>
      </c>
      <c r="G67" s="146">
        <f>SUM(G6:G27)</f>
        <v>0</v>
      </c>
      <c r="H67" s="147">
        <f>SUM(H6:H66)</f>
        <v>2786.698410000001</v>
      </c>
      <c r="I67" s="146">
        <f>SUM(I6:I66)</f>
        <v>1392.4141550000004</v>
      </c>
    </row>
    <row r="68" spans="1:9" ht="12.75">
      <c r="A68" s="224" t="s">
        <v>549</v>
      </c>
      <c r="B68" s="148" t="s">
        <v>550</v>
      </c>
      <c r="C68" s="20"/>
      <c r="D68" s="20"/>
      <c r="E68" s="20"/>
      <c r="F68" s="20"/>
      <c r="G68" s="20"/>
      <c r="H68" s="137"/>
      <c r="I68" s="20"/>
    </row>
    <row r="69" spans="1:9" ht="33.75">
      <c r="A69" s="225"/>
      <c r="B69" s="138" t="s">
        <v>551</v>
      </c>
      <c r="C69" s="139">
        <v>1443</v>
      </c>
      <c r="D69" s="136" t="s">
        <v>552</v>
      </c>
      <c r="E69" s="138" t="s">
        <v>553</v>
      </c>
      <c r="F69" s="140" t="s">
        <v>443</v>
      </c>
      <c r="G69" s="139"/>
      <c r="H69" s="141">
        <v>4.47099</v>
      </c>
      <c r="I69" s="139">
        <v>2.235495</v>
      </c>
    </row>
    <row r="70" spans="1:9" ht="33.75">
      <c r="A70" s="225"/>
      <c r="B70" s="138" t="s">
        <v>554</v>
      </c>
      <c r="C70" s="139">
        <v>1528</v>
      </c>
      <c r="D70" s="138" t="s">
        <v>552</v>
      </c>
      <c r="E70" s="138" t="s">
        <v>553</v>
      </c>
      <c r="F70" s="140" t="s">
        <v>443</v>
      </c>
      <c r="G70" s="139"/>
      <c r="H70" s="141">
        <v>4.39881</v>
      </c>
      <c r="I70" s="139">
        <v>2.199405</v>
      </c>
    </row>
    <row r="71" spans="1:9" s="149" customFormat="1" ht="33.75">
      <c r="A71" s="225"/>
      <c r="B71" s="138" t="s">
        <v>555</v>
      </c>
      <c r="C71" s="139">
        <v>1224</v>
      </c>
      <c r="D71" s="138" t="s">
        <v>552</v>
      </c>
      <c r="E71" s="138" t="s">
        <v>553</v>
      </c>
      <c r="F71" s="140" t="s">
        <v>443</v>
      </c>
      <c r="G71" s="139"/>
      <c r="H71" s="141">
        <v>3.52365</v>
      </c>
      <c r="I71" s="139">
        <v>0</v>
      </c>
    </row>
    <row r="72" spans="1:9" ht="33.75">
      <c r="A72" s="225"/>
      <c r="B72" s="138" t="s">
        <v>556</v>
      </c>
      <c r="C72" s="139">
        <v>1324</v>
      </c>
      <c r="D72" s="138" t="s">
        <v>552</v>
      </c>
      <c r="E72" s="138" t="s">
        <v>553</v>
      </c>
      <c r="F72" s="140" t="s">
        <v>443</v>
      </c>
      <c r="G72" s="139"/>
      <c r="H72" s="141">
        <v>3.8115300000000003</v>
      </c>
      <c r="I72" s="139">
        <v>1.9057650000000002</v>
      </c>
    </row>
    <row r="73" spans="1:9" ht="51">
      <c r="A73" s="225"/>
      <c r="B73" s="150" t="s">
        <v>557</v>
      </c>
      <c r="C73" s="139">
        <v>1561</v>
      </c>
      <c r="D73" s="136"/>
      <c r="E73" s="150" t="s">
        <v>553</v>
      </c>
      <c r="F73" s="140" t="s">
        <v>558</v>
      </c>
      <c r="G73" s="139">
        <v>120.63</v>
      </c>
      <c r="H73" s="141">
        <v>506.646</v>
      </c>
      <c r="I73" s="139">
        <v>253.323</v>
      </c>
    </row>
    <row r="74" spans="1:9" ht="51">
      <c r="A74" s="225"/>
      <c r="B74" s="150" t="s">
        <v>559</v>
      </c>
      <c r="C74" s="139">
        <v>909</v>
      </c>
      <c r="D74" s="140" t="s">
        <v>94</v>
      </c>
      <c r="E74" s="150" t="s">
        <v>553</v>
      </c>
      <c r="F74" s="140" t="s">
        <v>558</v>
      </c>
      <c r="G74" s="139">
        <v>212.09</v>
      </c>
      <c r="H74" s="141">
        <v>805.942</v>
      </c>
      <c r="I74" s="139">
        <v>402.971</v>
      </c>
    </row>
    <row r="75" spans="1:9" ht="63.75">
      <c r="A75" s="225"/>
      <c r="B75" s="150" t="s">
        <v>560</v>
      </c>
      <c r="C75" s="139">
        <v>1500</v>
      </c>
      <c r="D75" s="140" t="s">
        <v>94</v>
      </c>
      <c r="E75" s="150" t="s">
        <v>553</v>
      </c>
      <c r="F75" s="140" t="s">
        <v>558</v>
      </c>
      <c r="G75" s="139">
        <v>342.23</v>
      </c>
      <c r="H75" s="141">
        <v>359.342</v>
      </c>
      <c r="I75" s="139">
        <v>179.671</v>
      </c>
    </row>
    <row r="76" spans="1:9" ht="63.75">
      <c r="A76" s="225"/>
      <c r="B76" s="150" t="s">
        <v>561</v>
      </c>
      <c r="C76" s="139">
        <v>1500</v>
      </c>
      <c r="D76" s="140" t="s">
        <v>94</v>
      </c>
      <c r="E76" s="150" t="s">
        <v>553</v>
      </c>
      <c r="F76" s="140" t="s">
        <v>558</v>
      </c>
      <c r="G76" s="139">
        <v>342.23</v>
      </c>
      <c r="H76" s="141">
        <v>359.342</v>
      </c>
      <c r="I76" s="139">
        <v>179.671</v>
      </c>
    </row>
    <row r="77" spans="1:9" ht="63.75">
      <c r="A77" s="225"/>
      <c r="B77" s="150" t="s">
        <v>562</v>
      </c>
      <c r="C77" s="139">
        <v>1500</v>
      </c>
      <c r="D77" s="140" t="s">
        <v>94</v>
      </c>
      <c r="E77" s="150" t="s">
        <v>553</v>
      </c>
      <c r="F77" s="140" t="s">
        <v>558</v>
      </c>
      <c r="G77" s="139">
        <v>342.23</v>
      </c>
      <c r="H77" s="141">
        <v>342.23</v>
      </c>
      <c r="I77" s="139">
        <v>171.115</v>
      </c>
    </row>
    <row r="78" spans="1:9" ht="63.75">
      <c r="A78" s="225"/>
      <c r="B78" s="150" t="s">
        <v>563</v>
      </c>
      <c r="C78" s="139">
        <v>1500</v>
      </c>
      <c r="D78" s="140" t="s">
        <v>94</v>
      </c>
      <c r="E78" s="150" t="s">
        <v>553</v>
      </c>
      <c r="F78" s="140" t="s">
        <v>558</v>
      </c>
      <c r="G78" s="139">
        <v>342.23</v>
      </c>
      <c r="H78" s="141">
        <v>342.23</v>
      </c>
      <c r="I78" s="139">
        <v>171.115</v>
      </c>
    </row>
    <row r="79" spans="1:9" ht="63.75">
      <c r="A79" s="225"/>
      <c r="B79" s="150" t="s">
        <v>564</v>
      </c>
      <c r="C79" s="139">
        <v>1500</v>
      </c>
      <c r="D79" s="140" t="s">
        <v>94</v>
      </c>
      <c r="E79" s="150" t="s">
        <v>553</v>
      </c>
      <c r="F79" s="140" t="s">
        <v>558</v>
      </c>
      <c r="G79" s="139">
        <v>342.23</v>
      </c>
      <c r="H79" s="141">
        <v>342.23</v>
      </c>
      <c r="I79" s="139">
        <v>171.115</v>
      </c>
    </row>
    <row r="80" spans="1:9" ht="63.75">
      <c r="A80" s="225"/>
      <c r="B80" s="150" t="s">
        <v>565</v>
      </c>
      <c r="C80" s="139">
        <v>1500</v>
      </c>
      <c r="D80" s="140" t="s">
        <v>94</v>
      </c>
      <c r="E80" s="150" t="s">
        <v>553</v>
      </c>
      <c r="F80" s="140" t="s">
        <v>558</v>
      </c>
      <c r="G80" s="139">
        <v>342.23</v>
      </c>
      <c r="H80" s="141">
        <v>479.122</v>
      </c>
      <c r="I80" s="139">
        <v>239.561</v>
      </c>
    </row>
    <row r="81" spans="1:9" ht="63.75">
      <c r="A81" s="225"/>
      <c r="B81" s="150" t="s">
        <v>566</v>
      </c>
      <c r="C81" s="139">
        <v>1500</v>
      </c>
      <c r="D81" s="140" t="s">
        <v>94</v>
      </c>
      <c r="E81" s="150" t="s">
        <v>553</v>
      </c>
      <c r="F81" s="140" t="s">
        <v>558</v>
      </c>
      <c r="G81" s="139">
        <v>342.23</v>
      </c>
      <c r="H81" s="141">
        <v>616.014</v>
      </c>
      <c r="I81" s="139">
        <v>308.007</v>
      </c>
    </row>
    <row r="82" spans="1:9" ht="63.75">
      <c r="A82" s="225"/>
      <c r="B82" s="150" t="s">
        <v>567</v>
      </c>
      <c r="C82" s="139">
        <v>1500</v>
      </c>
      <c r="D82" s="140" t="s">
        <v>94</v>
      </c>
      <c r="E82" s="150" t="s">
        <v>553</v>
      </c>
      <c r="F82" s="140" t="s">
        <v>558</v>
      </c>
      <c r="G82" s="139">
        <v>342.23</v>
      </c>
      <c r="H82" s="141">
        <v>770.018</v>
      </c>
      <c r="I82" s="139">
        <v>385.009</v>
      </c>
    </row>
    <row r="83" spans="1:9" ht="63.75">
      <c r="A83" s="225"/>
      <c r="B83" s="150" t="s">
        <v>568</v>
      </c>
      <c r="C83" s="139">
        <v>1500</v>
      </c>
      <c r="D83" s="140" t="s">
        <v>94</v>
      </c>
      <c r="E83" s="150" t="s">
        <v>553</v>
      </c>
      <c r="F83" s="140" t="s">
        <v>558</v>
      </c>
      <c r="G83" s="139">
        <v>342.23</v>
      </c>
      <c r="H83" s="141">
        <v>770.018</v>
      </c>
      <c r="I83" s="139">
        <v>385.009</v>
      </c>
    </row>
    <row r="84" spans="1:9" ht="63.75">
      <c r="A84" s="225"/>
      <c r="B84" s="150" t="s">
        <v>569</v>
      </c>
      <c r="C84" s="139">
        <v>1500</v>
      </c>
      <c r="D84" s="140" t="s">
        <v>94</v>
      </c>
      <c r="E84" s="150" t="s">
        <v>553</v>
      </c>
      <c r="F84" s="140" t="s">
        <v>558</v>
      </c>
      <c r="G84" s="139">
        <v>342.23</v>
      </c>
      <c r="H84" s="141">
        <v>821.352</v>
      </c>
      <c r="I84" s="139">
        <v>410.676</v>
      </c>
    </row>
    <row r="85" spans="1:9" ht="33.75">
      <c r="A85" s="225"/>
      <c r="B85" s="138" t="s">
        <v>570</v>
      </c>
      <c r="C85" s="139">
        <v>1581</v>
      </c>
      <c r="D85" s="138" t="s">
        <v>552</v>
      </c>
      <c r="E85" s="138" t="s">
        <v>553</v>
      </c>
      <c r="F85" s="140" t="s">
        <v>443</v>
      </c>
      <c r="G85" s="139"/>
      <c r="H85" s="151">
        <v>2.7808200000000003</v>
      </c>
      <c r="I85" s="139">
        <v>1.3904100000000001</v>
      </c>
    </row>
    <row r="86" spans="1:9" ht="45">
      <c r="A86" s="225"/>
      <c r="B86" s="138" t="s">
        <v>571</v>
      </c>
      <c r="C86" s="139">
        <v>1200</v>
      </c>
      <c r="D86" s="136" t="s">
        <v>552</v>
      </c>
      <c r="E86" s="138" t="s">
        <v>553</v>
      </c>
      <c r="F86" s="140" t="s">
        <v>443</v>
      </c>
      <c r="G86" s="139"/>
      <c r="H86" s="151">
        <v>3.7789200000000003</v>
      </c>
      <c r="I86" s="139">
        <v>1.8894600000000001</v>
      </c>
    </row>
    <row r="87" spans="1:9" ht="33.75">
      <c r="A87" s="225"/>
      <c r="B87" s="138" t="s">
        <v>572</v>
      </c>
      <c r="C87" s="139">
        <v>2161</v>
      </c>
      <c r="D87" s="136" t="s">
        <v>552</v>
      </c>
      <c r="E87" s="138" t="s">
        <v>553</v>
      </c>
      <c r="F87" s="140" t="s">
        <v>443</v>
      </c>
      <c r="G87" s="139"/>
      <c r="H87" s="151">
        <v>3.80098</v>
      </c>
      <c r="I87" s="139">
        <v>1.90049</v>
      </c>
    </row>
    <row r="88" spans="1:9" ht="33.75">
      <c r="A88" s="225"/>
      <c r="B88" s="138" t="s">
        <v>573</v>
      </c>
      <c r="C88" s="139">
        <v>1047</v>
      </c>
      <c r="D88" s="136" t="s">
        <v>552</v>
      </c>
      <c r="E88" s="138" t="s">
        <v>553</v>
      </c>
      <c r="F88" s="140" t="s">
        <v>443</v>
      </c>
      <c r="G88" s="139"/>
      <c r="H88" s="151">
        <v>3.24402</v>
      </c>
      <c r="I88" s="139">
        <v>1.62201</v>
      </c>
    </row>
    <row r="89" spans="1:9" ht="33.75">
      <c r="A89" s="225"/>
      <c r="B89" s="138" t="s">
        <v>574</v>
      </c>
      <c r="C89" s="139">
        <v>1345</v>
      </c>
      <c r="D89" s="136" t="s">
        <v>552</v>
      </c>
      <c r="E89" s="138" t="s">
        <v>553</v>
      </c>
      <c r="F89" s="140" t="s">
        <v>443</v>
      </c>
      <c r="G89" s="139"/>
      <c r="H89" s="151">
        <v>1.5914000000000001</v>
      </c>
      <c r="I89" s="139">
        <v>0.7957000000000001</v>
      </c>
    </row>
    <row r="90" spans="1:9" ht="33.75">
      <c r="A90" s="225"/>
      <c r="B90" s="138" t="s">
        <v>575</v>
      </c>
      <c r="C90" s="139">
        <v>1345</v>
      </c>
      <c r="D90" s="138" t="s">
        <v>552</v>
      </c>
      <c r="E90" s="138" t="s">
        <v>553</v>
      </c>
      <c r="F90" s="140" t="s">
        <v>443</v>
      </c>
      <c r="G90" s="139"/>
      <c r="H90" s="151">
        <v>1.5914000000000001</v>
      </c>
      <c r="I90" s="139">
        <v>0.7957000000000001</v>
      </c>
    </row>
    <row r="91" spans="1:9" ht="33.75">
      <c r="A91" s="225"/>
      <c r="B91" s="138" t="s">
        <v>576</v>
      </c>
      <c r="C91" s="139">
        <v>2500</v>
      </c>
      <c r="D91" s="136" t="s">
        <v>552</v>
      </c>
      <c r="E91" s="138" t="s">
        <v>553</v>
      </c>
      <c r="F91" s="140" t="s">
        <v>443</v>
      </c>
      <c r="G91" s="139"/>
      <c r="H91" s="139">
        <v>3.36975</v>
      </c>
      <c r="I91" s="139">
        <v>1.684875</v>
      </c>
    </row>
    <row r="92" spans="1:9" ht="33.75">
      <c r="A92" s="225"/>
      <c r="B92" s="138" t="s">
        <v>576</v>
      </c>
      <c r="C92" s="139">
        <v>2500</v>
      </c>
      <c r="D92" s="136" t="s">
        <v>552</v>
      </c>
      <c r="E92" s="138" t="s">
        <v>553</v>
      </c>
      <c r="F92" s="140" t="s">
        <v>443</v>
      </c>
      <c r="G92" s="139"/>
      <c r="H92" s="139">
        <v>3.36975</v>
      </c>
      <c r="I92" s="139">
        <v>1.684875</v>
      </c>
    </row>
    <row r="93" spans="1:9" ht="33.75">
      <c r="A93" s="225"/>
      <c r="B93" s="138" t="s">
        <v>576</v>
      </c>
      <c r="C93" s="139">
        <v>2500</v>
      </c>
      <c r="D93" s="136" t="s">
        <v>552</v>
      </c>
      <c r="E93" s="138" t="s">
        <v>553</v>
      </c>
      <c r="F93" s="140" t="s">
        <v>443</v>
      </c>
      <c r="G93" s="139"/>
      <c r="H93" s="139">
        <v>3.36975</v>
      </c>
      <c r="I93" s="139">
        <v>1.684875</v>
      </c>
    </row>
    <row r="94" spans="1:9" ht="78.75">
      <c r="A94" s="225"/>
      <c r="B94" s="138" t="s">
        <v>577</v>
      </c>
      <c r="C94" s="139">
        <v>1706</v>
      </c>
      <c r="D94" s="136" t="s">
        <v>94</v>
      </c>
      <c r="E94" s="138" t="s">
        <v>553</v>
      </c>
      <c r="F94" s="138" t="s">
        <v>558</v>
      </c>
      <c r="G94" s="139">
        <v>518.97</v>
      </c>
      <c r="H94" s="151">
        <v>1712.601</v>
      </c>
      <c r="I94" s="139">
        <v>856.3005</v>
      </c>
    </row>
    <row r="95" spans="1:9" ht="45">
      <c r="A95" s="226"/>
      <c r="B95" s="138" t="s">
        <v>578</v>
      </c>
      <c r="C95" s="139">
        <v>1274</v>
      </c>
      <c r="D95" s="136" t="s">
        <v>94</v>
      </c>
      <c r="E95" s="138" t="s">
        <v>553</v>
      </c>
      <c r="F95" s="138" t="s">
        <v>558</v>
      </c>
      <c r="G95" s="139">
        <v>202.92</v>
      </c>
      <c r="H95" s="139">
        <v>466.716</v>
      </c>
      <c r="I95" s="139">
        <v>233.358</v>
      </c>
    </row>
    <row r="96" spans="1:9" ht="12.75">
      <c r="A96" s="144"/>
      <c r="B96" s="145" t="s">
        <v>579</v>
      </c>
      <c r="C96" s="152">
        <f>SUM(C69:C84)</f>
        <v>22989</v>
      </c>
      <c r="D96" s="152"/>
      <c r="E96" s="152"/>
      <c r="F96" s="152"/>
      <c r="G96" s="153">
        <f>SUM(G69:G95)</f>
        <v>4476.910000000001</v>
      </c>
      <c r="H96" s="147">
        <f>SUM(H69:H95)</f>
        <v>8736.904770000001</v>
      </c>
      <c r="I96" s="147">
        <f>SUM(I69:I95)</f>
        <v>4366.69056</v>
      </c>
    </row>
    <row r="97" spans="1:9" ht="12.75">
      <c r="A97" s="144" t="s">
        <v>580</v>
      </c>
      <c r="B97" s="227" t="s">
        <v>581</v>
      </c>
      <c r="C97" s="227"/>
      <c r="D97" s="227"/>
      <c r="E97" s="227"/>
      <c r="F97" s="227"/>
      <c r="G97" s="227"/>
      <c r="H97" s="227"/>
      <c r="I97" s="227"/>
    </row>
    <row r="98" spans="1:9" ht="12.75">
      <c r="A98" s="144"/>
      <c r="B98" s="154" t="s">
        <v>582</v>
      </c>
      <c r="C98" s="20">
        <v>0</v>
      </c>
      <c r="D98" s="20"/>
      <c r="E98" s="20"/>
      <c r="F98" s="20"/>
      <c r="G98" s="20"/>
      <c r="H98" s="155">
        <v>0</v>
      </c>
      <c r="I98" s="156">
        <v>0</v>
      </c>
    </row>
    <row r="99" spans="1:9" ht="12.75">
      <c r="A99" s="224" t="s">
        <v>583</v>
      </c>
      <c r="B99" s="128" t="s">
        <v>584</v>
      </c>
      <c r="C99" s="20"/>
      <c r="D99" s="20"/>
      <c r="E99" s="20"/>
      <c r="F99" s="20"/>
      <c r="G99" s="20"/>
      <c r="H99" s="137"/>
      <c r="I99" s="20"/>
    </row>
    <row r="100" spans="1:9" ht="33.75">
      <c r="A100" s="225"/>
      <c r="B100" s="138" t="s">
        <v>585</v>
      </c>
      <c r="C100" s="139">
        <v>1241</v>
      </c>
      <c r="D100" s="136" t="s">
        <v>552</v>
      </c>
      <c r="E100" s="138" t="s">
        <v>586</v>
      </c>
      <c r="F100" s="136" t="s">
        <v>443</v>
      </c>
      <c r="G100" s="139"/>
      <c r="H100" s="141">
        <v>0.47058999999999995</v>
      </c>
      <c r="I100" s="157">
        <v>0.23529499999999998</v>
      </c>
    </row>
    <row r="101" spans="1:9" ht="33.75">
      <c r="A101" s="225"/>
      <c r="B101" s="138" t="s">
        <v>587</v>
      </c>
      <c r="C101" s="139">
        <v>2173</v>
      </c>
      <c r="D101" s="136" t="s">
        <v>552</v>
      </c>
      <c r="E101" s="138" t="s">
        <v>586</v>
      </c>
      <c r="F101" s="136" t="s">
        <v>443</v>
      </c>
      <c r="G101" s="139"/>
      <c r="H101" s="141">
        <v>0.824</v>
      </c>
      <c r="I101" s="157">
        <v>0.412</v>
      </c>
    </row>
    <row r="102" spans="1:9" ht="33.75">
      <c r="A102" s="225"/>
      <c r="B102" s="138" t="s">
        <v>588</v>
      </c>
      <c r="C102" s="139">
        <v>1246</v>
      </c>
      <c r="D102" s="136" t="s">
        <v>552</v>
      </c>
      <c r="E102" s="138" t="s">
        <v>586</v>
      </c>
      <c r="F102" s="136" t="s">
        <v>443</v>
      </c>
      <c r="G102" s="139"/>
      <c r="H102" s="141">
        <v>0.77526</v>
      </c>
      <c r="I102" s="157">
        <v>0.38763</v>
      </c>
    </row>
    <row r="103" spans="1:9" ht="45">
      <c r="A103" s="225"/>
      <c r="B103" s="138" t="s">
        <v>589</v>
      </c>
      <c r="C103" s="139">
        <v>1526</v>
      </c>
      <c r="D103" s="136" t="s">
        <v>552</v>
      </c>
      <c r="E103" s="138" t="s">
        <v>586</v>
      </c>
      <c r="F103" s="136" t="s">
        <v>443</v>
      </c>
      <c r="G103" s="139"/>
      <c r="H103" s="141">
        <v>1.1065</v>
      </c>
      <c r="I103" s="157">
        <v>0</v>
      </c>
    </row>
    <row r="104" spans="1:9" ht="33.75">
      <c r="A104" s="225"/>
      <c r="B104" s="138" t="s">
        <v>590</v>
      </c>
      <c r="C104" s="139">
        <v>1703</v>
      </c>
      <c r="D104" s="136" t="s">
        <v>552</v>
      </c>
      <c r="E104" s="138" t="s">
        <v>586</v>
      </c>
      <c r="F104" s="136" t="s">
        <v>443</v>
      </c>
      <c r="G104" s="139"/>
      <c r="H104" s="141">
        <v>1.23485</v>
      </c>
      <c r="I104" s="157">
        <v>0.617425</v>
      </c>
    </row>
    <row r="105" spans="1:9" ht="33.75">
      <c r="A105" s="225"/>
      <c r="B105" s="138" t="s">
        <v>591</v>
      </c>
      <c r="C105" s="139">
        <v>1472</v>
      </c>
      <c r="D105" s="136" t="s">
        <v>552</v>
      </c>
      <c r="E105" s="138" t="s">
        <v>586</v>
      </c>
      <c r="F105" s="136" t="s">
        <v>443</v>
      </c>
      <c r="G105" s="139"/>
      <c r="H105" s="141">
        <v>0.76706</v>
      </c>
      <c r="I105" s="157">
        <v>0.38353</v>
      </c>
    </row>
    <row r="106" spans="1:9" ht="33.75">
      <c r="A106" s="225"/>
      <c r="B106" s="138" t="s">
        <v>592</v>
      </c>
      <c r="C106" s="139">
        <v>1500</v>
      </c>
      <c r="D106" s="136" t="s">
        <v>552</v>
      </c>
      <c r="E106" s="138" t="s">
        <v>586</v>
      </c>
      <c r="F106" s="136" t="s">
        <v>443</v>
      </c>
      <c r="G106" s="139"/>
      <c r="H106" s="141">
        <v>1.5497999999999998</v>
      </c>
      <c r="I106" s="157">
        <v>0.7748999999999999</v>
      </c>
    </row>
    <row r="107" spans="1:9" ht="33.75">
      <c r="A107" s="225"/>
      <c r="B107" s="138" t="s">
        <v>593</v>
      </c>
      <c r="C107" s="139">
        <v>3018</v>
      </c>
      <c r="D107" s="136" t="s">
        <v>552</v>
      </c>
      <c r="E107" s="138" t="s">
        <v>586</v>
      </c>
      <c r="F107" s="136" t="s">
        <v>443</v>
      </c>
      <c r="G107" s="139"/>
      <c r="H107" s="141">
        <v>1.27028</v>
      </c>
      <c r="I107" s="157">
        <v>0.63514</v>
      </c>
    </row>
    <row r="108" spans="1:9" ht="33.75">
      <c r="A108" s="225"/>
      <c r="B108" s="138" t="s">
        <v>594</v>
      </c>
      <c r="C108" s="139">
        <v>1500</v>
      </c>
      <c r="D108" s="136" t="s">
        <v>552</v>
      </c>
      <c r="E108" s="138" t="s">
        <v>586</v>
      </c>
      <c r="F108" s="136" t="s">
        <v>443</v>
      </c>
      <c r="G108" s="139"/>
      <c r="H108" s="141">
        <v>1.5497999999999998</v>
      </c>
      <c r="I108" s="157">
        <v>0.7748999999999999</v>
      </c>
    </row>
    <row r="109" spans="1:9" ht="33.75">
      <c r="A109" s="225"/>
      <c r="B109" s="138" t="s">
        <v>594</v>
      </c>
      <c r="C109" s="139">
        <v>1500</v>
      </c>
      <c r="D109" s="136" t="s">
        <v>552</v>
      </c>
      <c r="E109" s="138" t="s">
        <v>586</v>
      </c>
      <c r="F109" s="136" t="s">
        <v>443</v>
      </c>
      <c r="G109" s="139"/>
      <c r="H109" s="141">
        <v>1.5497999999999998</v>
      </c>
      <c r="I109" s="157">
        <v>0.7748999999999999</v>
      </c>
    </row>
    <row r="110" spans="1:9" ht="33.75">
      <c r="A110" s="225"/>
      <c r="B110" s="138" t="s">
        <v>595</v>
      </c>
      <c r="C110" s="139">
        <v>4949</v>
      </c>
      <c r="D110" s="136" t="s">
        <v>552</v>
      </c>
      <c r="E110" s="138" t="s">
        <v>586</v>
      </c>
      <c r="F110" s="136" t="s">
        <v>443</v>
      </c>
      <c r="G110" s="139"/>
      <c r="H110" s="141">
        <v>5.07767</v>
      </c>
      <c r="I110" s="157">
        <v>2.538835</v>
      </c>
    </row>
    <row r="111" spans="1:9" ht="33.75">
      <c r="A111" s="225"/>
      <c r="B111" s="138" t="s">
        <v>596</v>
      </c>
      <c r="C111" s="139">
        <v>2541</v>
      </c>
      <c r="D111" s="136" t="s">
        <v>552</v>
      </c>
      <c r="E111" s="138" t="s">
        <v>586</v>
      </c>
      <c r="F111" s="136" t="s">
        <v>443</v>
      </c>
      <c r="G111" s="139"/>
      <c r="H111" s="141">
        <v>1.15184</v>
      </c>
      <c r="I111" s="157">
        <v>0</v>
      </c>
    </row>
    <row r="112" spans="1:9" ht="45">
      <c r="A112" s="225"/>
      <c r="B112" s="138" t="s">
        <v>597</v>
      </c>
      <c r="C112" s="139">
        <v>1502</v>
      </c>
      <c r="D112" s="136" t="s">
        <v>552</v>
      </c>
      <c r="E112" s="138" t="s">
        <v>586</v>
      </c>
      <c r="F112" s="136" t="s">
        <v>443</v>
      </c>
      <c r="G112" s="139"/>
      <c r="H112" s="141">
        <v>1.22834</v>
      </c>
      <c r="I112" s="157">
        <v>0.61417</v>
      </c>
    </row>
    <row r="113" spans="1:9" ht="33.75">
      <c r="A113" s="225"/>
      <c r="B113" s="138" t="s">
        <v>598</v>
      </c>
      <c r="C113" s="139">
        <v>1299</v>
      </c>
      <c r="D113" s="136" t="s">
        <v>552</v>
      </c>
      <c r="E113" s="138" t="s">
        <v>586</v>
      </c>
      <c r="F113" s="136" t="s">
        <v>443</v>
      </c>
      <c r="G113" s="139"/>
      <c r="H113" s="141">
        <v>1.06232</v>
      </c>
      <c r="I113" s="157">
        <v>0.53116</v>
      </c>
    </row>
    <row r="114" spans="1:9" ht="33.75">
      <c r="A114" s="225"/>
      <c r="B114" s="138" t="s">
        <v>599</v>
      </c>
      <c r="C114" s="139">
        <v>745</v>
      </c>
      <c r="D114" s="136" t="s">
        <v>552</v>
      </c>
      <c r="E114" s="138" t="s">
        <v>586</v>
      </c>
      <c r="F114" s="136" t="s">
        <v>443</v>
      </c>
      <c r="G114" s="139"/>
      <c r="H114" s="141">
        <v>0.41481999999999997</v>
      </c>
      <c r="I114" s="157">
        <v>0.20740999999999998</v>
      </c>
    </row>
    <row r="115" spans="1:9" ht="33.75">
      <c r="A115" s="225"/>
      <c r="B115" s="138" t="s">
        <v>600</v>
      </c>
      <c r="C115" s="139">
        <v>2470</v>
      </c>
      <c r="D115" s="136" t="s">
        <v>552</v>
      </c>
      <c r="E115" s="138" t="s">
        <v>586</v>
      </c>
      <c r="F115" s="136" t="s">
        <v>443</v>
      </c>
      <c r="G115" s="139"/>
      <c r="H115" s="141">
        <v>2.01107</v>
      </c>
      <c r="I115" s="157">
        <v>1.005535</v>
      </c>
    </row>
    <row r="116" spans="1:9" ht="33.75">
      <c r="A116" s="225"/>
      <c r="B116" s="138" t="s">
        <v>601</v>
      </c>
      <c r="C116" s="139">
        <v>933</v>
      </c>
      <c r="D116" s="136" t="s">
        <v>552</v>
      </c>
      <c r="E116" s="138" t="s">
        <v>586</v>
      </c>
      <c r="F116" s="136" t="s">
        <v>443</v>
      </c>
      <c r="G116" s="139"/>
      <c r="H116" s="141">
        <v>0.7596499999999999</v>
      </c>
      <c r="I116" s="157">
        <v>0.37982499999999997</v>
      </c>
    </row>
    <row r="117" spans="1:9" ht="33.75">
      <c r="A117" s="225"/>
      <c r="B117" s="138" t="s">
        <v>602</v>
      </c>
      <c r="C117" s="139">
        <v>988</v>
      </c>
      <c r="D117" s="136" t="s">
        <v>552</v>
      </c>
      <c r="E117" s="138" t="s">
        <v>586</v>
      </c>
      <c r="F117" s="136" t="s">
        <v>443</v>
      </c>
      <c r="G117" s="139"/>
      <c r="H117" s="141">
        <v>0.80443</v>
      </c>
      <c r="I117" s="157">
        <v>0.402215</v>
      </c>
    </row>
    <row r="118" spans="1:9" ht="33.75">
      <c r="A118" s="225"/>
      <c r="B118" s="138" t="s">
        <v>603</v>
      </c>
      <c r="C118" s="139">
        <v>1100</v>
      </c>
      <c r="D118" s="136" t="s">
        <v>552</v>
      </c>
      <c r="E118" s="138" t="s">
        <v>586</v>
      </c>
      <c r="F118" s="136" t="s">
        <v>443</v>
      </c>
      <c r="G118" s="139"/>
      <c r="H118" s="141">
        <v>0.20361</v>
      </c>
      <c r="I118" s="157">
        <v>0.101805</v>
      </c>
    </row>
    <row r="119" spans="1:9" ht="33.75">
      <c r="A119" s="225"/>
      <c r="B119" s="138" t="s">
        <v>604</v>
      </c>
      <c r="C119" s="139">
        <v>2957</v>
      </c>
      <c r="D119" s="136" t="s">
        <v>552</v>
      </c>
      <c r="E119" s="138" t="s">
        <v>586</v>
      </c>
      <c r="F119" s="136" t="s">
        <v>443</v>
      </c>
      <c r="G119" s="139"/>
      <c r="H119" s="141">
        <v>0.23863</v>
      </c>
      <c r="I119" s="157">
        <v>0.119315</v>
      </c>
    </row>
    <row r="120" spans="1:9" ht="33.75">
      <c r="A120" s="225"/>
      <c r="B120" s="138" t="s">
        <v>605</v>
      </c>
      <c r="C120" s="139">
        <v>400</v>
      </c>
      <c r="D120" s="136" t="s">
        <v>552</v>
      </c>
      <c r="E120" s="138" t="s">
        <v>586</v>
      </c>
      <c r="F120" s="136" t="s">
        <v>443</v>
      </c>
      <c r="G120" s="139"/>
      <c r="H120" s="141">
        <v>0.36144</v>
      </c>
      <c r="I120" s="157">
        <v>0.18072</v>
      </c>
    </row>
    <row r="121" spans="1:9" ht="33.75">
      <c r="A121" s="225"/>
      <c r="B121" s="138" t="s">
        <v>606</v>
      </c>
      <c r="C121" s="139">
        <v>1052</v>
      </c>
      <c r="D121" s="136" t="s">
        <v>552</v>
      </c>
      <c r="E121" s="138" t="s">
        <v>586</v>
      </c>
      <c r="F121" s="136" t="s">
        <v>443</v>
      </c>
      <c r="G121" s="139"/>
      <c r="H121" s="141">
        <v>0.90577</v>
      </c>
      <c r="I121" s="157">
        <v>0.452885</v>
      </c>
    </row>
    <row r="122" spans="1:9" ht="45">
      <c r="A122" s="225"/>
      <c r="B122" s="138" t="s">
        <v>607</v>
      </c>
      <c r="C122" s="139">
        <v>1655</v>
      </c>
      <c r="D122" s="136" t="s">
        <v>552</v>
      </c>
      <c r="E122" s="138" t="s">
        <v>586</v>
      </c>
      <c r="F122" s="136" t="s">
        <v>443</v>
      </c>
      <c r="G122" s="139"/>
      <c r="H122" s="141">
        <v>1.21841</v>
      </c>
      <c r="I122" s="157">
        <v>0</v>
      </c>
    </row>
    <row r="123" spans="1:10" ht="33.75">
      <c r="A123" s="225"/>
      <c r="B123" s="138" t="s">
        <v>608</v>
      </c>
      <c r="C123" s="139">
        <v>1500</v>
      </c>
      <c r="D123" s="136" t="s">
        <v>552</v>
      </c>
      <c r="E123" s="138" t="s">
        <v>586</v>
      </c>
      <c r="F123" s="136" t="s">
        <v>443</v>
      </c>
      <c r="G123" s="139"/>
      <c r="H123" s="141">
        <f>1.44585+8.19</f>
        <v>9.63585</v>
      </c>
      <c r="I123" s="157">
        <v>3.2143349999999997</v>
      </c>
      <c r="J123" s="149"/>
    </row>
    <row r="124" spans="1:9" ht="33.75">
      <c r="A124" s="225"/>
      <c r="B124" s="138" t="s">
        <v>609</v>
      </c>
      <c r="C124" s="139">
        <v>1157</v>
      </c>
      <c r="D124" s="136" t="s">
        <v>552</v>
      </c>
      <c r="E124" s="138" t="s">
        <v>586</v>
      </c>
      <c r="F124" s="136" t="s">
        <v>443</v>
      </c>
      <c r="G124" s="139"/>
      <c r="H124" s="141">
        <v>0.42763</v>
      </c>
      <c r="I124" s="157">
        <v>0</v>
      </c>
    </row>
    <row r="125" spans="1:9" ht="33.75">
      <c r="A125" s="225"/>
      <c r="B125" s="138" t="s">
        <v>610</v>
      </c>
      <c r="C125" s="139">
        <v>1431</v>
      </c>
      <c r="D125" s="136" t="s">
        <v>552</v>
      </c>
      <c r="E125" s="138" t="s">
        <v>586</v>
      </c>
      <c r="F125" s="136" t="s">
        <v>443</v>
      </c>
      <c r="G125" s="139"/>
      <c r="H125" s="141">
        <v>1.37934</v>
      </c>
      <c r="I125" s="157">
        <v>0.68967</v>
      </c>
    </row>
    <row r="126" spans="1:9" ht="33.75">
      <c r="A126" s="225"/>
      <c r="B126" s="138" t="s">
        <v>611</v>
      </c>
      <c r="C126" s="139">
        <v>2094</v>
      </c>
      <c r="D126" s="136" t="s">
        <v>552</v>
      </c>
      <c r="E126" s="138" t="s">
        <v>586</v>
      </c>
      <c r="F126" s="136" t="s">
        <v>443</v>
      </c>
      <c r="G126" s="139"/>
      <c r="H126" s="141">
        <v>1.3914600000000001</v>
      </c>
      <c r="I126" s="157">
        <v>0</v>
      </c>
    </row>
    <row r="127" spans="1:9" ht="45">
      <c r="A127" s="225"/>
      <c r="B127" s="138" t="s">
        <v>607</v>
      </c>
      <c r="C127" s="139">
        <v>1655</v>
      </c>
      <c r="D127" s="136" t="s">
        <v>552</v>
      </c>
      <c r="E127" s="138" t="s">
        <v>586</v>
      </c>
      <c r="F127" s="136" t="s">
        <v>443</v>
      </c>
      <c r="G127" s="139"/>
      <c r="H127" s="141">
        <v>1.21841</v>
      </c>
      <c r="I127" s="157">
        <v>0.609205</v>
      </c>
    </row>
    <row r="128" spans="1:9" ht="33.75">
      <c r="A128" s="225"/>
      <c r="B128" s="138" t="s">
        <v>612</v>
      </c>
      <c r="C128" s="139">
        <v>773</v>
      </c>
      <c r="D128" s="136" t="s">
        <v>552</v>
      </c>
      <c r="E128" s="138" t="s">
        <v>586</v>
      </c>
      <c r="F128" s="136" t="s">
        <v>443</v>
      </c>
      <c r="G128" s="139"/>
      <c r="H128" s="141">
        <v>0.77362</v>
      </c>
      <c r="I128" s="157">
        <v>0</v>
      </c>
    </row>
    <row r="129" spans="1:9" ht="33.75">
      <c r="A129" s="225"/>
      <c r="B129" s="138" t="s">
        <v>613</v>
      </c>
      <c r="C129" s="139">
        <v>1643</v>
      </c>
      <c r="D129" s="136" t="s">
        <v>552</v>
      </c>
      <c r="E129" s="138" t="s">
        <v>586</v>
      </c>
      <c r="F129" s="136" t="s">
        <v>443</v>
      </c>
      <c r="G129" s="139"/>
      <c r="H129" s="141">
        <v>0.39235000000000003</v>
      </c>
      <c r="I129" s="157">
        <v>0.19617500000000002</v>
      </c>
    </row>
    <row r="130" spans="1:9" ht="33.75">
      <c r="A130" s="225"/>
      <c r="B130" s="138" t="s">
        <v>614</v>
      </c>
      <c r="C130" s="139">
        <v>900</v>
      </c>
      <c r="D130" s="136" t="s">
        <v>552</v>
      </c>
      <c r="E130" s="138" t="s">
        <v>586</v>
      </c>
      <c r="F130" s="136" t="s">
        <v>443</v>
      </c>
      <c r="G130" s="139"/>
      <c r="H130" s="141">
        <v>0.28134</v>
      </c>
      <c r="I130" s="157">
        <v>0.14067</v>
      </c>
    </row>
    <row r="131" spans="1:9" ht="33.75">
      <c r="A131" s="225"/>
      <c r="B131" s="138" t="s">
        <v>615</v>
      </c>
      <c r="C131" s="139">
        <v>1435</v>
      </c>
      <c r="D131" s="136" t="s">
        <v>552</v>
      </c>
      <c r="E131" s="138" t="s">
        <v>586</v>
      </c>
      <c r="F131" s="136" t="s">
        <v>443</v>
      </c>
      <c r="G131" s="139"/>
      <c r="H131" s="141">
        <v>0.95141</v>
      </c>
      <c r="I131" s="157">
        <v>0.475705</v>
      </c>
    </row>
    <row r="132" spans="1:9" ht="33.75">
      <c r="A132" s="225"/>
      <c r="B132" s="138" t="s">
        <v>616</v>
      </c>
      <c r="C132" s="139">
        <v>1127</v>
      </c>
      <c r="D132" s="136" t="s">
        <v>552</v>
      </c>
      <c r="E132" s="138" t="s">
        <v>586</v>
      </c>
      <c r="F132" s="136" t="s">
        <v>443</v>
      </c>
      <c r="G132" s="139"/>
      <c r="H132" s="141">
        <v>0.7472000000000001</v>
      </c>
      <c r="I132" s="157">
        <v>0.37360000000000004</v>
      </c>
    </row>
    <row r="133" spans="1:9" ht="33.75">
      <c r="A133" s="225"/>
      <c r="B133" s="138" t="s">
        <v>617</v>
      </c>
      <c r="C133" s="139">
        <v>1499</v>
      </c>
      <c r="D133" s="136" t="s">
        <v>552</v>
      </c>
      <c r="E133" s="138" t="s">
        <v>586</v>
      </c>
      <c r="F133" s="136" t="s">
        <v>443</v>
      </c>
      <c r="G133" s="139"/>
      <c r="H133" s="141">
        <v>0.9938400000000001</v>
      </c>
      <c r="I133" s="157">
        <v>0.49692000000000003</v>
      </c>
    </row>
    <row r="134" spans="1:9" ht="33.75">
      <c r="A134" s="225"/>
      <c r="B134" s="138" t="s">
        <v>618</v>
      </c>
      <c r="C134" s="139">
        <v>2862</v>
      </c>
      <c r="D134" s="136" t="s">
        <v>619</v>
      </c>
      <c r="E134" s="138" t="s">
        <v>620</v>
      </c>
      <c r="F134" s="136" t="s">
        <v>443</v>
      </c>
      <c r="G134" s="139"/>
      <c r="H134" s="141">
        <v>0.00601</v>
      </c>
      <c r="I134" s="157">
        <v>0</v>
      </c>
    </row>
    <row r="135" spans="1:9" ht="22.5">
      <c r="A135" s="225"/>
      <c r="B135" s="138" t="s">
        <v>621</v>
      </c>
      <c r="C135" s="139">
        <v>1843</v>
      </c>
      <c r="D135" s="136" t="s">
        <v>619</v>
      </c>
      <c r="E135" s="138" t="s">
        <v>620</v>
      </c>
      <c r="F135" s="136" t="s">
        <v>443</v>
      </c>
      <c r="G135" s="139"/>
      <c r="H135" s="141">
        <v>0.00719</v>
      </c>
      <c r="I135" s="157">
        <v>0.003595</v>
      </c>
    </row>
    <row r="136" spans="1:9" ht="33.75">
      <c r="A136" s="225"/>
      <c r="B136" s="138" t="s">
        <v>622</v>
      </c>
      <c r="C136" s="139">
        <v>1752</v>
      </c>
      <c r="D136" s="136" t="s">
        <v>619</v>
      </c>
      <c r="E136" s="138" t="s">
        <v>620</v>
      </c>
      <c r="F136" s="136" t="s">
        <v>443</v>
      </c>
      <c r="G136" s="139"/>
      <c r="H136" s="141">
        <v>0.00683</v>
      </c>
      <c r="I136" s="157">
        <v>0</v>
      </c>
    </row>
    <row r="137" spans="1:9" ht="33.75">
      <c r="A137" s="225"/>
      <c r="B137" s="138" t="s">
        <v>623</v>
      </c>
      <c r="C137" s="139">
        <v>1660</v>
      </c>
      <c r="D137" s="136" t="s">
        <v>619</v>
      </c>
      <c r="E137" s="138" t="s">
        <v>620</v>
      </c>
      <c r="F137" s="136" t="s">
        <v>443</v>
      </c>
      <c r="G137" s="139"/>
      <c r="H137" s="141">
        <v>0.00647</v>
      </c>
      <c r="I137" s="157">
        <v>0.003235</v>
      </c>
    </row>
    <row r="138" spans="1:9" ht="33.75">
      <c r="A138" s="225"/>
      <c r="B138" s="138" t="s">
        <v>624</v>
      </c>
      <c r="C138" s="139">
        <v>1999</v>
      </c>
      <c r="D138" s="136" t="s">
        <v>619</v>
      </c>
      <c r="E138" s="138" t="s">
        <v>620</v>
      </c>
      <c r="F138" s="136" t="s">
        <v>443</v>
      </c>
      <c r="G138" s="139"/>
      <c r="H138" s="141">
        <v>0.0078</v>
      </c>
      <c r="I138" s="157">
        <v>0</v>
      </c>
    </row>
    <row r="139" spans="1:9" ht="33.75">
      <c r="A139" s="225"/>
      <c r="B139" s="138" t="s">
        <v>625</v>
      </c>
      <c r="C139" s="139">
        <v>2000</v>
      </c>
      <c r="D139" s="136" t="s">
        <v>619</v>
      </c>
      <c r="E139" s="138" t="s">
        <v>620</v>
      </c>
      <c r="F139" s="136" t="s">
        <v>443</v>
      </c>
      <c r="G139" s="139"/>
      <c r="H139" s="141">
        <v>0.0078</v>
      </c>
      <c r="I139" s="157">
        <v>0.0039</v>
      </c>
    </row>
    <row r="140" spans="1:9" ht="33.75">
      <c r="A140" s="225"/>
      <c r="B140" s="138" t="s">
        <v>626</v>
      </c>
      <c r="C140" s="139">
        <v>7077</v>
      </c>
      <c r="D140" s="136" t="s">
        <v>619</v>
      </c>
      <c r="E140" s="138" t="s">
        <v>620</v>
      </c>
      <c r="F140" s="136" t="s">
        <v>443</v>
      </c>
      <c r="G140" s="139"/>
      <c r="H140" s="141">
        <v>0.02123</v>
      </c>
      <c r="I140" s="157">
        <v>0.010615</v>
      </c>
    </row>
    <row r="141" spans="1:9" ht="22.5">
      <c r="A141" s="225"/>
      <c r="B141" s="138" t="s">
        <v>627</v>
      </c>
      <c r="C141" s="139">
        <v>286</v>
      </c>
      <c r="D141" s="136" t="s">
        <v>619</v>
      </c>
      <c r="E141" s="138" t="s">
        <v>620</v>
      </c>
      <c r="F141" s="136" t="s">
        <v>443</v>
      </c>
      <c r="G141" s="139"/>
      <c r="H141" s="141">
        <v>0.21037999999999998</v>
      </c>
      <c r="I141" s="157">
        <v>0</v>
      </c>
    </row>
    <row r="142" spans="1:9" ht="33.75">
      <c r="A142" s="225"/>
      <c r="B142" s="138" t="s">
        <v>628</v>
      </c>
      <c r="C142" s="50">
        <v>388</v>
      </c>
      <c r="D142" s="158" t="s">
        <v>511</v>
      </c>
      <c r="E142" s="138" t="s">
        <v>512</v>
      </c>
      <c r="F142" s="136" t="s">
        <v>443</v>
      </c>
      <c r="G142" s="50"/>
      <c r="H142" s="141">
        <v>0.44407</v>
      </c>
      <c r="I142" s="157">
        <v>0</v>
      </c>
    </row>
    <row r="143" spans="1:9" ht="51">
      <c r="A143" s="225"/>
      <c r="B143" s="150" t="s">
        <v>629</v>
      </c>
      <c r="C143" s="50">
        <v>1994</v>
      </c>
      <c r="D143" s="140" t="s">
        <v>94</v>
      </c>
      <c r="E143" s="150" t="s">
        <v>586</v>
      </c>
      <c r="F143" s="140" t="s">
        <v>630</v>
      </c>
      <c r="G143" s="50">
        <v>98.4</v>
      </c>
      <c r="H143" s="141"/>
      <c r="I143" s="157">
        <f>19680/2/1000</f>
        <v>9.84</v>
      </c>
    </row>
    <row r="144" spans="1:9" ht="51">
      <c r="A144" s="225"/>
      <c r="B144" s="150" t="s">
        <v>629</v>
      </c>
      <c r="C144" s="159">
        <v>2000</v>
      </c>
      <c r="D144" s="140" t="s">
        <v>94</v>
      </c>
      <c r="E144" s="150" t="s">
        <v>586</v>
      </c>
      <c r="F144" s="140" t="s">
        <v>630</v>
      </c>
      <c r="G144" s="160">
        <v>98.7</v>
      </c>
      <c r="H144" s="141">
        <v>305.97</v>
      </c>
      <c r="I144" s="157">
        <v>152.985</v>
      </c>
    </row>
    <row r="145" spans="1:9" ht="33.75">
      <c r="A145" s="225"/>
      <c r="B145" s="138" t="s">
        <v>631</v>
      </c>
      <c r="C145" s="139">
        <v>2103</v>
      </c>
      <c r="D145" s="136" t="s">
        <v>552</v>
      </c>
      <c r="E145" s="138" t="s">
        <v>586</v>
      </c>
      <c r="F145" s="136" t="s">
        <v>443</v>
      </c>
      <c r="G145" s="139"/>
      <c r="H145" s="139">
        <v>1.08199</v>
      </c>
      <c r="I145" s="139">
        <v>0.540995</v>
      </c>
    </row>
    <row r="146" spans="1:9" ht="33.75">
      <c r="A146" s="225"/>
      <c r="B146" s="138" t="s">
        <v>632</v>
      </c>
      <c r="C146" s="139">
        <v>1932</v>
      </c>
      <c r="D146" s="136" t="s">
        <v>552</v>
      </c>
      <c r="E146" s="138" t="s">
        <v>586</v>
      </c>
      <c r="F146" s="136" t="s">
        <v>443</v>
      </c>
      <c r="G146" s="139"/>
      <c r="H146" s="151">
        <v>1.4008900000000002</v>
      </c>
      <c r="I146" s="139">
        <v>0</v>
      </c>
    </row>
    <row r="147" spans="1:9" ht="33.75">
      <c r="A147" s="225"/>
      <c r="B147" s="138" t="s">
        <v>633</v>
      </c>
      <c r="C147" s="139">
        <v>1503</v>
      </c>
      <c r="D147" s="136" t="s">
        <v>552</v>
      </c>
      <c r="E147" s="138" t="s">
        <v>586</v>
      </c>
      <c r="F147" s="136" t="s">
        <v>443</v>
      </c>
      <c r="G147" s="139"/>
      <c r="H147" s="139">
        <v>1.54208</v>
      </c>
      <c r="I147" s="139">
        <v>0.77104</v>
      </c>
    </row>
    <row r="148" spans="1:9" ht="45">
      <c r="A148" s="225"/>
      <c r="B148" s="138" t="s">
        <v>634</v>
      </c>
      <c r="C148" s="139">
        <v>1065</v>
      </c>
      <c r="D148" s="136" t="s">
        <v>552</v>
      </c>
      <c r="E148" s="138" t="s">
        <v>586</v>
      </c>
      <c r="F148" s="136" t="s">
        <v>443</v>
      </c>
      <c r="G148" s="139"/>
      <c r="H148" s="139">
        <v>1.10036</v>
      </c>
      <c r="I148" s="139">
        <v>0.55018</v>
      </c>
    </row>
    <row r="149" spans="1:9" ht="33.75">
      <c r="A149" s="225"/>
      <c r="B149" s="138" t="s">
        <v>635</v>
      </c>
      <c r="C149" s="139">
        <v>2404</v>
      </c>
      <c r="D149" s="136" t="s">
        <v>552</v>
      </c>
      <c r="E149" s="138" t="s">
        <v>586</v>
      </c>
      <c r="F149" s="136" t="s">
        <v>443</v>
      </c>
      <c r="G149" s="139"/>
      <c r="H149" s="151">
        <v>2.4845300000000003</v>
      </c>
      <c r="I149" s="139">
        <v>1.2422650000000002</v>
      </c>
    </row>
    <row r="150" spans="1:9" ht="33.75">
      <c r="A150" s="225"/>
      <c r="B150" s="138" t="s">
        <v>636</v>
      </c>
      <c r="C150" s="139">
        <v>1477</v>
      </c>
      <c r="D150" s="136" t="s">
        <v>552</v>
      </c>
      <c r="E150" s="138" t="s">
        <v>586</v>
      </c>
      <c r="F150" s="136" t="s">
        <v>443</v>
      </c>
      <c r="G150" s="139"/>
      <c r="H150" s="151">
        <v>0.34695</v>
      </c>
      <c r="I150" s="139">
        <v>0.173475</v>
      </c>
    </row>
    <row r="151" spans="1:9" ht="33.75">
      <c r="A151" s="225"/>
      <c r="B151" s="138" t="s">
        <v>637</v>
      </c>
      <c r="C151" s="139">
        <v>1000</v>
      </c>
      <c r="D151" s="136" t="s">
        <v>552</v>
      </c>
      <c r="E151" s="138" t="s">
        <v>586</v>
      </c>
      <c r="F151" s="136" t="s">
        <v>443</v>
      </c>
      <c r="G151" s="139"/>
      <c r="H151" s="151">
        <v>0.861</v>
      </c>
      <c r="I151" s="139">
        <v>0.4305</v>
      </c>
    </row>
    <row r="152" spans="1:9" ht="33.75">
      <c r="A152" s="225"/>
      <c r="B152" s="138" t="s">
        <v>638</v>
      </c>
      <c r="C152" s="139">
        <v>2072</v>
      </c>
      <c r="D152" s="136" t="s">
        <v>552</v>
      </c>
      <c r="E152" s="138" t="s">
        <v>586</v>
      </c>
      <c r="F152" s="136" t="s">
        <v>443</v>
      </c>
      <c r="G152" s="139"/>
      <c r="H152" s="151">
        <v>1.89091</v>
      </c>
      <c r="I152" s="139">
        <v>0.945455</v>
      </c>
    </row>
    <row r="153" spans="1:9" ht="33.75">
      <c r="A153" s="225"/>
      <c r="B153" s="138" t="s">
        <v>639</v>
      </c>
      <c r="C153" s="139">
        <v>1044</v>
      </c>
      <c r="D153" s="136" t="s">
        <v>552</v>
      </c>
      <c r="E153" s="138" t="s">
        <v>586</v>
      </c>
      <c r="F153" s="136" t="s">
        <v>443</v>
      </c>
      <c r="G153" s="139"/>
      <c r="H153" s="151">
        <v>0.89888</v>
      </c>
      <c r="I153" s="139">
        <v>0.44944</v>
      </c>
    </row>
    <row r="154" spans="1:9" ht="33.75">
      <c r="A154" s="225"/>
      <c r="B154" s="138" t="s">
        <v>640</v>
      </c>
      <c r="C154" s="139">
        <v>1371</v>
      </c>
      <c r="D154" s="136" t="s">
        <v>552</v>
      </c>
      <c r="E154" s="138" t="s">
        <v>586</v>
      </c>
      <c r="F154" s="136" t="s">
        <v>443</v>
      </c>
      <c r="G154" s="139"/>
      <c r="H154" s="151">
        <v>1.20058</v>
      </c>
      <c r="I154" s="139">
        <v>0.60029</v>
      </c>
    </row>
    <row r="155" spans="1:9" ht="33.75">
      <c r="A155" s="225"/>
      <c r="B155" s="138" t="s">
        <v>610</v>
      </c>
      <c r="C155" s="139">
        <v>1431</v>
      </c>
      <c r="D155" s="139" t="s">
        <v>552</v>
      </c>
      <c r="E155" s="138" t="s">
        <v>586</v>
      </c>
      <c r="F155" s="136" t="s">
        <v>443</v>
      </c>
      <c r="G155" s="139"/>
      <c r="H155" s="151">
        <v>1.37934</v>
      </c>
      <c r="I155" s="139">
        <v>0.68967</v>
      </c>
    </row>
    <row r="156" spans="1:9" ht="33.75">
      <c r="A156" s="225"/>
      <c r="B156" s="138" t="s">
        <v>602</v>
      </c>
      <c r="C156" s="139">
        <v>988</v>
      </c>
      <c r="D156" s="136" t="s">
        <v>552</v>
      </c>
      <c r="E156" s="138" t="s">
        <v>586</v>
      </c>
      <c r="F156" s="136" t="s">
        <v>443</v>
      </c>
      <c r="G156" s="139"/>
      <c r="H156" s="151">
        <v>0.80443</v>
      </c>
      <c r="I156" s="139">
        <v>0.402215</v>
      </c>
    </row>
    <row r="157" spans="1:9" ht="33.75">
      <c r="A157" s="225"/>
      <c r="B157" s="138" t="s">
        <v>641</v>
      </c>
      <c r="C157" s="139">
        <v>1938</v>
      </c>
      <c r="D157" s="136" t="s">
        <v>552</v>
      </c>
      <c r="E157" s="138" t="s">
        <v>586</v>
      </c>
      <c r="F157" s="136" t="s">
        <v>443</v>
      </c>
      <c r="G157" s="139"/>
      <c r="H157" s="151">
        <v>0.64187</v>
      </c>
      <c r="I157" s="139">
        <v>0.320935</v>
      </c>
    </row>
    <row r="158" spans="1:9" ht="33.75">
      <c r="A158" s="225"/>
      <c r="B158" s="138" t="s">
        <v>642</v>
      </c>
      <c r="C158" s="139">
        <v>511</v>
      </c>
      <c r="D158" s="136" t="s">
        <v>552</v>
      </c>
      <c r="E158" s="138" t="s">
        <v>553</v>
      </c>
      <c r="F158" s="136" t="s">
        <v>443</v>
      </c>
      <c r="G158" s="139"/>
      <c r="H158" s="151">
        <v>1.4710699999999999</v>
      </c>
      <c r="I158" s="139">
        <v>0.7355349999999999</v>
      </c>
    </row>
    <row r="159" spans="1:9" ht="33.75">
      <c r="A159" s="225"/>
      <c r="B159" s="138" t="s">
        <v>643</v>
      </c>
      <c r="C159" s="139">
        <v>1872</v>
      </c>
      <c r="D159" s="136" t="s">
        <v>552</v>
      </c>
      <c r="E159" s="138" t="s">
        <v>586</v>
      </c>
      <c r="F159" s="136" t="s">
        <v>443</v>
      </c>
      <c r="G159" s="139"/>
      <c r="H159" s="151">
        <v>0.60877</v>
      </c>
      <c r="I159" s="139">
        <v>0.304385</v>
      </c>
    </row>
    <row r="160" spans="1:9" ht="45">
      <c r="A160" s="225"/>
      <c r="B160" s="138" t="s">
        <v>644</v>
      </c>
      <c r="C160" s="139">
        <v>3000</v>
      </c>
      <c r="D160" s="138" t="s">
        <v>552</v>
      </c>
      <c r="E160" s="138" t="s">
        <v>586</v>
      </c>
      <c r="F160" s="136" t="s">
        <v>443</v>
      </c>
      <c r="G160" s="139"/>
      <c r="H160" s="151">
        <v>1.9935</v>
      </c>
      <c r="I160" s="139">
        <v>0.99675</v>
      </c>
    </row>
    <row r="161" spans="1:9" ht="33.75">
      <c r="A161" s="225"/>
      <c r="B161" s="138" t="s">
        <v>645</v>
      </c>
      <c r="C161" s="139">
        <v>1235</v>
      </c>
      <c r="D161" s="138" t="s">
        <v>552</v>
      </c>
      <c r="E161" s="138" t="s">
        <v>586</v>
      </c>
      <c r="F161" s="136" t="s">
        <v>443</v>
      </c>
      <c r="G161" s="139"/>
      <c r="H161" s="151">
        <v>0.5313</v>
      </c>
      <c r="I161" s="139">
        <v>0.26565</v>
      </c>
    </row>
    <row r="162" spans="1:9" ht="33.75">
      <c r="A162" s="225"/>
      <c r="B162" s="138" t="s">
        <v>646</v>
      </c>
      <c r="C162" s="139">
        <v>1675</v>
      </c>
      <c r="D162" s="136" t="s">
        <v>552</v>
      </c>
      <c r="E162" s="138" t="s">
        <v>586</v>
      </c>
      <c r="F162" s="136" t="s">
        <v>443</v>
      </c>
      <c r="G162" s="139"/>
      <c r="H162" s="151">
        <v>1.11304</v>
      </c>
      <c r="I162" s="139">
        <v>0.55652</v>
      </c>
    </row>
    <row r="163" spans="1:9" ht="33.75">
      <c r="A163" s="225"/>
      <c r="B163" s="138" t="s">
        <v>647</v>
      </c>
      <c r="C163" s="139">
        <v>1161</v>
      </c>
      <c r="D163" s="136" t="s">
        <v>552</v>
      </c>
      <c r="E163" s="138" t="s">
        <v>586</v>
      </c>
      <c r="F163" s="136" t="s">
        <v>443</v>
      </c>
      <c r="G163" s="139"/>
      <c r="H163" s="151">
        <v>0.99962</v>
      </c>
      <c r="I163" s="139">
        <v>0.49981</v>
      </c>
    </row>
    <row r="164" spans="1:9" ht="33.75">
      <c r="A164" s="225"/>
      <c r="B164" s="138" t="s">
        <v>648</v>
      </c>
      <c r="C164" s="139">
        <v>1503</v>
      </c>
      <c r="D164" s="136" t="s">
        <v>552</v>
      </c>
      <c r="E164" s="138" t="s">
        <v>586</v>
      </c>
      <c r="F164" s="136" t="s">
        <v>443</v>
      </c>
      <c r="G164" s="139"/>
      <c r="H164" s="151">
        <v>1.5529000000000002</v>
      </c>
      <c r="I164" s="139">
        <v>0.7764500000000001</v>
      </c>
    </row>
    <row r="165" spans="1:9" ht="56.25">
      <c r="A165" s="225"/>
      <c r="B165" s="138" t="s">
        <v>649</v>
      </c>
      <c r="C165" s="139">
        <v>1522</v>
      </c>
      <c r="D165" s="136" t="s">
        <v>552</v>
      </c>
      <c r="E165" s="138" t="s">
        <v>586</v>
      </c>
      <c r="F165" s="136" t="s">
        <v>443</v>
      </c>
      <c r="G165" s="139"/>
      <c r="H165" s="139">
        <v>1.57253</v>
      </c>
      <c r="I165" s="139">
        <v>0.786265</v>
      </c>
    </row>
    <row r="166" spans="1:9" ht="45">
      <c r="A166" s="225"/>
      <c r="B166" s="138" t="s">
        <v>650</v>
      </c>
      <c r="C166" s="139">
        <v>2080</v>
      </c>
      <c r="D166" s="136" t="s">
        <v>552</v>
      </c>
      <c r="E166" s="138" t="s">
        <v>586</v>
      </c>
      <c r="F166" s="136" t="s">
        <v>443</v>
      </c>
      <c r="G166" s="139"/>
      <c r="H166" s="139">
        <v>1.50821</v>
      </c>
      <c r="I166" s="139">
        <v>0.754105</v>
      </c>
    </row>
    <row r="167" spans="1:9" ht="33.75">
      <c r="A167" s="225"/>
      <c r="B167" s="138" t="s">
        <v>651</v>
      </c>
      <c r="C167" s="139">
        <v>1619</v>
      </c>
      <c r="D167" s="136" t="s">
        <v>552</v>
      </c>
      <c r="E167" s="138" t="s">
        <v>586</v>
      </c>
      <c r="F167" s="136" t="s">
        <v>443</v>
      </c>
      <c r="G167" s="139"/>
      <c r="H167" s="139">
        <v>1.6202999999999999</v>
      </c>
      <c r="I167" s="139">
        <v>0.8101499999999999</v>
      </c>
    </row>
    <row r="168" spans="1:9" ht="33.75">
      <c r="A168" s="225"/>
      <c r="B168" s="138" t="s">
        <v>652</v>
      </c>
      <c r="C168" s="139">
        <v>995</v>
      </c>
      <c r="D168" s="136" t="s">
        <v>552</v>
      </c>
      <c r="E168" s="138" t="s">
        <v>586</v>
      </c>
      <c r="F168" s="136" t="s">
        <v>443</v>
      </c>
      <c r="G168" s="139"/>
      <c r="H168" s="139">
        <v>0.73252</v>
      </c>
      <c r="I168" s="139">
        <v>0.36626</v>
      </c>
    </row>
    <row r="169" spans="1:9" ht="33.75">
      <c r="A169" s="225"/>
      <c r="B169" s="138" t="s">
        <v>653</v>
      </c>
      <c r="C169" s="139">
        <v>1595</v>
      </c>
      <c r="D169" s="136" t="s">
        <v>552</v>
      </c>
      <c r="E169" s="138" t="s">
        <v>586</v>
      </c>
      <c r="F169" s="136" t="s">
        <v>443</v>
      </c>
      <c r="G169" s="139"/>
      <c r="H169" s="139">
        <v>1.29865</v>
      </c>
      <c r="I169" s="139">
        <v>0.649325</v>
      </c>
    </row>
    <row r="170" spans="1:9" ht="33.75">
      <c r="A170" s="225"/>
      <c r="B170" s="138" t="s">
        <v>654</v>
      </c>
      <c r="C170" s="139">
        <v>914</v>
      </c>
      <c r="D170" s="136" t="s">
        <v>552</v>
      </c>
      <c r="E170" s="138" t="s">
        <v>586</v>
      </c>
      <c r="F170" s="136" t="s">
        <v>443</v>
      </c>
      <c r="G170" s="139"/>
      <c r="H170" s="139">
        <v>0.7461</v>
      </c>
      <c r="I170" s="139">
        <v>0.37305</v>
      </c>
    </row>
    <row r="171" spans="1:9" ht="33.75">
      <c r="A171" s="225"/>
      <c r="B171" s="138" t="s">
        <v>655</v>
      </c>
      <c r="C171" s="139">
        <v>600</v>
      </c>
      <c r="D171" s="136" t="s">
        <v>552</v>
      </c>
      <c r="E171" s="138" t="s">
        <v>586</v>
      </c>
      <c r="F171" s="136" t="s">
        <v>443</v>
      </c>
      <c r="G171" s="139"/>
      <c r="H171" s="139">
        <v>0.48978</v>
      </c>
      <c r="I171" s="139">
        <v>0.24489</v>
      </c>
    </row>
    <row r="172" spans="1:9" ht="33.75">
      <c r="A172" s="225"/>
      <c r="B172" s="138" t="s">
        <v>656</v>
      </c>
      <c r="C172" s="139">
        <v>1635</v>
      </c>
      <c r="D172" s="136" t="s">
        <v>552</v>
      </c>
      <c r="E172" s="138" t="s">
        <v>553</v>
      </c>
      <c r="F172" s="136" t="s">
        <v>443</v>
      </c>
      <c r="G172" s="139"/>
      <c r="H172" s="139">
        <v>4.77649</v>
      </c>
      <c r="I172" s="139">
        <v>2.388245</v>
      </c>
    </row>
    <row r="173" spans="1:9" ht="33.75">
      <c r="A173" s="225"/>
      <c r="B173" s="138" t="s">
        <v>596</v>
      </c>
      <c r="C173" s="139">
        <v>2541</v>
      </c>
      <c r="D173" s="136" t="s">
        <v>552</v>
      </c>
      <c r="E173" s="138" t="s">
        <v>586</v>
      </c>
      <c r="F173" s="136" t="s">
        <v>443</v>
      </c>
      <c r="G173" s="139"/>
      <c r="H173" s="151">
        <v>1.15184</v>
      </c>
      <c r="I173" s="139">
        <v>0.57592</v>
      </c>
    </row>
    <row r="174" spans="1:9" ht="33.75">
      <c r="A174" s="225"/>
      <c r="B174" s="138" t="s">
        <v>609</v>
      </c>
      <c r="C174" s="139">
        <v>1157</v>
      </c>
      <c r="D174" s="136" t="s">
        <v>552</v>
      </c>
      <c r="E174" s="138" t="s">
        <v>586</v>
      </c>
      <c r="F174" s="136" t="s">
        <v>443</v>
      </c>
      <c r="G174" s="139"/>
      <c r="H174" s="151">
        <v>0.42763</v>
      </c>
      <c r="I174" s="139">
        <v>0.213815</v>
      </c>
    </row>
    <row r="175" spans="1:9" ht="33.75">
      <c r="A175" s="225"/>
      <c r="B175" s="138" t="s">
        <v>657</v>
      </c>
      <c r="C175" s="139">
        <v>1272</v>
      </c>
      <c r="D175" s="136" t="s">
        <v>552</v>
      </c>
      <c r="E175" s="138" t="s">
        <v>586</v>
      </c>
      <c r="F175" s="136" t="s">
        <v>443</v>
      </c>
      <c r="G175" s="139"/>
      <c r="H175" s="151">
        <v>0.53691</v>
      </c>
      <c r="I175" s="139">
        <v>0.268455</v>
      </c>
    </row>
    <row r="176" spans="1:9" ht="33.75">
      <c r="A176" s="225"/>
      <c r="B176" s="138" t="s">
        <v>658</v>
      </c>
      <c r="C176" s="139">
        <v>2000</v>
      </c>
      <c r="D176" s="136" t="s">
        <v>552</v>
      </c>
      <c r="E176" s="138" t="s">
        <v>586</v>
      </c>
      <c r="F176" s="136" t="s">
        <v>443</v>
      </c>
      <c r="G176" s="139"/>
      <c r="H176" s="139">
        <v>0.6234</v>
      </c>
      <c r="I176" s="139">
        <v>0.3117</v>
      </c>
    </row>
    <row r="177" spans="1:9" ht="76.5">
      <c r="A177" s="225"/>
      <c r="B177" s="150" t="s">
        <v>659</v>
      </c>
      <c r="C177" s="159">
        <v>10000</v>
      </c>
      <c r="D177" s="140" t="s">
        <v>94</v>
      </c>
      <c r="E177" s="150" t="s">
        <v>586</v>
      </c>
      <c r="F177" s="140" t="s">
        <v>630</v>
      </c>
      <c r="G177" s="160">
        <v>1448</v>
      </c>
      <c r="H177" s="141">
        <v>2027.2</v>
      </c>
      <c r="I177" s="157">
        <v>202.72</v>
      </c>
    </row>
    <row r="178" spans="1:9" ht="76.5">
      <c r="A178" s="225"/>
      <c r="B178" s="150" t="s">
        <v>660</v>
      </c>
      <c r="C178" s="159">
        <v>1994</v>
      </c>
      <c r="D178" s="140" t="s">
        <v>94</v>
      </c>
      <c r="E178" s="150" t="s">
        <v>586</v>
      </c>
      <c r="F178" s="140" t="s">
        <v>630</v>
      </c>
      <c r="G178" s="160">
        <v>98.4</v>
      </c>
      <c r="H178" s="141">
        <v>403.44</v>
      </c>
      <c r="I178" s="157">
        <v>201.72</v>
      </c>
    </row>
    <row r="179" spans="1:9" ht="63.75">
      <c r="A179" s="225"/>
      <c r="B179" s="150" t="s">
        <v>661</v>
      </c>
      <c r="C179" s="159">
        <v>2151</v>
      </c>
      <c r="D179" s="140" t="s">
        <v>94</v>
      </c>
      <c r="E179" s="150" t="s">
        <v>586</v>
      </c>
      <c r="F179" s="140" t="s">
        <v>558</v>
      </c>
      <c r="G179" s="160">
        <v>306.578</v>
      </c>
      <c r="H179" s="141">
        <v>306.578</v>
      </c>
      <c r="I179" s="157">
        <v>153.289</v>
      </c>
    </row>
    <row r="180" spans="1:9" ht="51">
      <c r="A180" s="225"/>
      <c r="B180" s="150" t="s">
        <v>662</v>
      </c>
      <c r="C180" s="159">
        <v>1859</v>
      </c>
      <c r="D180" s="140" t="s">
        <v>619</v>
      </c>
      <c r="E180" s="150" t="s">
        <v>620</v>
      </c>
      <c r="F180" s="140" t="s">
        <v>443</v>
      </c>
      <c r="G180" s="160"/>
      <c r="H180" s="141">
        <v>0.00725</v>
      </c>
      <c r="I180" s="157">
        <v>0.003625</v>
      </c>
    </row>
    <row r="181" spans="1:9" ht="38.25">
      <c r="A181" s="225"/>
      <c r="B181" s="150" t="s">
        <v>663</v>
      </c>
      <c r="C181" s="159">
        <v>1799</v>
      </c>
      <c r="D181" s="140" t="s">
        <v>619</v>
      </c>
      <c r="E181" s="150" t="s">
        <v>620</v>
      </c>
      <c r="F181" s="140" t="s">
        <v>443</v>
      </c>
      <c r="G181" s="160"/>
      <c r="H181" s="141">
        <v>0.6875800000000001</v>
      </c>
      <c r="I181" s="157">
        <v>0.34379000000000004</v>
      </c>
    </row>
    <row r="182" spans="1:9" ht="25.5">
      <c r="A182" s="225"/>
      <c r="B182" s="150" t="s">
        <v>664</v>
      </c>
      <c r="C182" s="159">
        <v>600</v>
      </c>
      <c r="D182" s="140" t="s">
        <v>619</v>
      </c>
      <c r="E182" s="150" t="s">
        <v>620</v>
      </c>
      <c r="F182" s="140" t="s">
        <v>443</v>
      </c>
      <c r="G182" s="160"/>
      <c r="H182" s="141">
        <v>0.22932</v>
      </c>
      <c r="I182" s="157">
        <v>0.11466</v>
      </c>
    </row>
    <row r="183" spans="1:9" ht="38.25">
      <c r="A183" s="225"/>
      <c r="B183" s="150" t="s">
        <v>665</v>
      </c>
      <c r="C183" s="159">
        <v>334</v>
      </c>
      <c r="D183" s="140" t="s">
        <v>619</v>
      </c>
      <c r="E183" s="150" t="s">
        <v>620</v>
      </c>
      <c r="F183" s="140" t="s">
        <v>443</v>
      </c>
      <c r="G183" s="160"/>
      <c r="H183" s="141">
        <v>0.5516</v>
      </c>
      <c r="I183" s="157">
        <v>0.2758</v>
      </c>
    </row>
    <row r="184" spans="1:9" ht="25.5">
      <c r="A184" s="225"/>
      <c r="B184" s="150" t="s">
        <v>666</v>
      </c>
      <c r="C184" s="159">
        <v>862</v>
      </c>
      <c r="D184" s="140" t="s">
        <v>619</v>
      </c>
      <c r="E184" s="150" t="s">
        <v>620</v>
      </c>
      <c r="F184" s="140" t="s">
        <v>443</v>
      </c>
      <c r="G184" s="160"/>
      <c r="H184" s="141">
        <v>0.62581</v>
      </c>
      <c r="I184" s="157">
        <v>0.312905</v>
      </c>
    </row>
    <row r="185" spans="1:9" ht="38.25">
      <c r="A185" s="225"/>
      <c r="B185" s="150" t="s">
        <v>667</v>
      </c>
      <c r="C185" s="159">
        <v>174</v>
      </c>
      <c r="D185" s="140" t="s">
        <v>619</v>
      </c>
      <c r="E185" s="150" t="s">
        <v>620</v>
      </c>
      <c r="F185" s="140" t="s">
        <v>443</v>
      </c>
      <c r="G185" s="160"/>
      <c r="H185" s="141">
        <v>0.00125</v>
      </c>
      <c r="I185" s="157">
        <v>0.000625</v>
      </c>
    </row>
    <row r="186" spans="1:9" ht="25.5">
      <c r="A186" s="225"/>
      <c r="B186" s="150" t="s">
        <v>668</v>
      </c>
      <c r="C186" s="159">
        <v>168</v>
      </c>
      <c r="D186" s="140" t="s">
        <v>619</v>
      </c>
      <c r="E186" s="150" t="s">
        <v>620</v>
      </c>
      <c r="F186" s="140" t="s">
        <v>443</v>
      </c>
      <c r="G186" s="160"/>
      <c r="H186" s="141">
        <v>0.020059999999999998</v>
      </c>
      <c r="I186" s="157">
        <v>0.010029999999999999</v>
      </c>
    </row>
    <row r="187" spans="1:9" ht="25.5">
      <c r="A187" s="225"/>
      <c r="B187" s="150" t="s">
        <v>627</v>
      </c>
      <c r="C187" s="159">
        <v>286</v>
      </c>
      <c r="D187" s="140" t="s">
        <v>619</v>
      </c>
      <c r="E187" s="150" t="s">
        <v>620</v>
      </c>
      <c r="F187" s="140" t="s">
        <v>443</v>
      </c>
      <c r="G187" s="160"/>
      <c r="H187" s="141">
        <v>0.21037999999999998</v>
      </c>
      <c r="I187" s="157">
        <v>0.10518999999999999</v>
      </c>
    </row>
    <row r="188" spans="1:9" ht="38.25">
      <c r="A188" s="225"/>
      <c r="B188" s="150" t="s">
        <v>669</v>
      </c>
      <c r="C188" s="159">
        <v>4962</v>
      </c>
      <c r="D188" s="140" t="s">
        <v>619</v>
      </c>
      <c r="E188" s="150" t="s">
        <v>620</v>
      </c>
      <c r="F188" s="140" t="s">
        <v>443</v>
      </c>
      <c r="G188" s="160"/>
      <c r="H188" s="141">
        <v>0.019350000000000003</v>
      </c>
      <c r="I188" s="157">
        <v>0.009675000000000001</v>
      </c>
    </row>
    <row r="189" spans="1:9" ht="38.25">
      <c r="A189" s="225"/>
      <c r="B189" s="150" t="s">
        <v>670</v>
      </c>
      <c r="C189" s="159">
        <v>4992</v>
      </c>
      <c r="D189" s="140" t="s">
        <v>619</v>
      </c>
      <c r="E189" s="150" t="s">
        <v>620</v>
      </c>
      <c r="F189" s="140" t="s">
        <v>443</v>
      </c>
      <c r="G189" s="160"/>
      <c r="H189" s="141">
        <v>0.019469999999999998</v>
      </c>
      <c r="I189" s="157">
        <v>0.009734999999999999</v>
      </c>
    </row>
    <row r="190" spans="1:9" ht="38.25">
      <c r="A190" s="225"/>
      <c r="B190" s="150" t="s">
        <v>671</v>
      </c>
      <c r="C190" s="159">
        <v>4993</v>
      </c>
      <c r="D190" s="140" t="s">
        <v>619</v>
      </c>
      <c r="E190" s="150" t="s">
        <v>620</v>
      </c>
      <c r="F190" s="140" t="s">
        <v>443</v>
      </c>
      <c r="G190" s="160"/>
      <c r="H190" s="141">
        <v>0.019469999999999998</v>
      </c>
      <c r="I190" s="157">
        <v>0.009734999999999999</v>
      </c>
    </row>
    <row r="191" spans="1:9" ht="76.5">
      <c r="A191" s="225"/>
      <c r="B191" s="161" t="s">
        <v>672</v>
      </c>
      <c r="C191" s="162">
        <v>20000</v>
      </c>
      <c r="D191" s="163" t="s">
        <v>94</v>
      </c>
      <c r="E191" s="150" t="s">
        <v>673</v>
      </c>
      <c r="F191" s="138" t="s">
        <v>630</v>
      </c>
      <c r="G191" s="164">
        <v>4060</v>
      </c>
      <c r="H191" s="165">
        <v>4060</v>
      </c>
      <c r="I191" s="151">
        <v>2030</v>
      </c>
    </row>
    <row r="192" spans="1:9" ht="76.5">
      <c r="A192" s="225"/>
      <c r="B192" s="161" t="s">
        <v>674</v>
      </c>
      <c r="C192" s="20">
        <v>10000</v>
      </c>
      <c r="D192" s="163" t="s">
        <v>94</v>
      </c>
      <c r="E192" s="150" t="s">
        <v>673</v>
      </c>
      <c r="F192" s="138" t="s">
        <v>630</v>
      </c>
      <c r="G192" s="164">
        <v>1730</v>
      </c>
      <c r="H192" s="166">
        <v>1816.5</v>
      </c>
      <c r="I192" s="151">
        <v>908.25</v>
      </c>
    </row>
    <row r="193" spans="1:9" ht="76.5">
      <c r="A193" s="225"/>
      <c r="B193" s="161" t="s">
        <v>675</v>
      </c>
      <c r="C193" s="20">
        <v>50000</v>
      </c>
      <c r="D193" s="163" t="s">
        <v>94</v>
      </c>
      <c r="E193" s="150" t="s">
        <v>673</v>
      </c>
      <c r="F193" s="138" t="s">
        <v>630</v>
      </c>
      <c r="G193" s="164">
        <v>7400</v>
      </c>
      <c r="H193" s="20">
        <v>8140</v>
      </c>
      <c r="I193" s="151">
        <v>4070</v>
      </c>
    </row>
    <row r="194" spans="1:9" ht="89.25">
      <c r="A194" s="226"/>
      <c r="B194" s="161" t="s">
        <v>676</v>
      </c>
      <c r="C194" s="20">
        <v>301</v>
      </c>
      <c r="D194" s="163" t="s">
        <v>94</v>
      </c>
      <c r="E194" s="150" t="s">
        <v>673</v>
      </c>
      <c r="F194" s="138" t="s">
        <v>630</v>
      </c>
      <c r="G194" s="20">
        <v>700</v>
      </c>
      <c r="H194" s="20">
        <v>700</v>
      </c>
      <c r="I194" s="151">
        <v>350</v>
      </c>
    </row>
    <row r="195" spans="1:9" ht="12.75">
      <c r="A195" s="167"/>
      <c r="B195" s="168" t="s">
        <v>677</v>
      </c>
      <c r="C195" s="152">
        <f>SUM(C100:C144)</f>
        <v>78545</v>
      </c>
      <c r="D195" s="152">
        <f>SUM(D100:D144)</f>
        <v>0</v>
      </c>
      <c r="E195" s="152">
        <f>SUM(E100:E144)</f>
        <v>0</v>
      </c>
      <c r="F195" s="152">
        <f>SUM(F100:F144)</f>
        <v>0</v>
      </c>
      <c r="G195" s="147">
        <f>SUM(G100:G194)</f>
        <v>15940.078</v>
      </c>
      <c r="H195" s="147">
        <f>SUM(H100:H194)</f>
        <v>17846.914080000002</v>
      </c>
      <c r="I195" s="147">
        <f>SUM(I100:I194)</f>
        <v>8116.7407299999995</v>
      </c>
    </row>
    <row r="196" spans="1:9" ht="12.75">
      <c r="A196" s="224" t="s">
        <v>678</v>
      </c>
      <c r="B196" s="227" t="s">
        <v>679</v>
      </c>
      <c r="C196" s="227"/>
      <c r="D196" s="227"/>
      <c r="E196" s="227"/>
      <c r="F196" s="227"/>
      <c r="G196" s="227"/>
      <c r="H196" s="227"/>
      <c r="I196" s="227"/>
    </row>
    <row r="197" spans="1:9" ht="51">
      <c r="A197" s="225"/>
      <c r="B197" s="150" t="s">
        <v>680</v>
      </c>
      <c r="C197" s="139">
        <v>12928</v>
      </c>
      <c r="D197" s="140" t="s">
        <v>94</v>
      </c>
      <c r="E197" s="150" t="s">
        <v>681</v>
      </c>
      <c r="F197" s="140" t="s">
        <v>558</v>
      </c>
      <c r="G197" s="139">
        <v>4280.94</v>
      </c>
      <c r="H197" s="141">
        <v>4280.94</v>
      </c>
      <c r="I197" s="141">
        <v>2140.47</v>
      </c>
    </row>
    <row r="198" spans="1:9" ht="45">
      <c r="A198" s="225"/>
      <c r="B198" s="150" t="s">
        <v>682</v>
      </c>
      <c r="C198" s="169">
        <v>236824</v>
      </c>
      <c r="D198" s="140" t="s">
        <v>94</v>
      </c>
      <c r="E198" s="150" t="s">
        <v>681</v>
      </c>
      <c r="F198" s="140" t="s">
        <v>558</v>
      </c>
      <c r="G198" s="169">
        <v>9516.78</v>
      </c>
      <c r="H198" s="170">
        <v>9516.78</v>
      </c>
      <c r="I198" s="170">
        <v>4758.39</v>
      </c>
    </row>
    <row r="199" spans="1:9" ht="38.25">
      <c r="A199" s="225"/>
      <c r="B199" s="150" t="s">
        <v>683</v>
      </c>
      <c r="C199" s="169">
        <v>689</v>
      </c>
      <c r="D199" s="140" t="s">
        <v>94</v>
      </c>
      <c r="E199" s="150" t="s">
        <v>338</v>
      </c>
      <c r="F199" s="140"/>
      <c r="G199" s="169"/>
      <c r="H199" s="170">
        <v>152.87</v>
      </c>
      <c r="I199" s="170">
        <v>76.435</v>
      </c>
    </row>
    <row r="200" spans="1:9" ht="38.25">
      <c r="A200" s="225"/>
      <c r="B200" s="150" t="s">
        <v>683</v>
      </c>
      <c r="C200" s="169">
        <v>2204</v>
      </c>
      <c r="D200" s="140" t="s">
        <v>94</v>
      </c>
      <c r="E200" s="150" t="s">
        <v>338</v>
      </c>
      <c r="F200" s="140"/>
      <c r="G200" s="169"/>
      <c r="H200" s="170">
        <v>532.48</v>
      </c>
      <c r="I200" s="170">
        <v>266.24</v>
      </c>
    </row>
    <row r="201" spans="1:10" ht="38.25">
      <c r="A201" s="225"/>
      <c r="B201" s="150" t="s">
        <v>684</v>
      </c>
      <c r="C201" s="169">
        <v>52928</v>
      </c>
      <c r="D201" s="140" t="s">
        <v>94</v>
      </c>
      <c r="E201" s="150" t="s">
        <v>338</v>
      </c>
      <c r="F201" s="140" t="s">
        <v>443</v>
      </c>
      <c r="G201" s="169"/>
      <c r="H201" s="170">
        <v>25677.49</v>
      </c>
      <c r="I201" s="170">
        <v>12838.745</v>
      </c>
      <c r="J201" t="s">
        <v>81</v>
      </c>
    </row>
    <row r="202" spans="1:9" ht="89.25">
      <c r="A202" s="225"/>
      <c r="B202" s="150" t="s">
        <v>685</v>
      </c>
      <c r="C202" s="169">
        <v>100</v>
      </c>
      <c r="D202" s="140" t="s">
        <v>94</v>
      </c>
      <c r="E202" s="150" t="s">
        <v>686</v>
      </c>
      <c r="F202" s="140" t="s">
        <v>630</v>
      </c>
      <c r="G202" s="169">
        <v>99.5</v>
      </c>
      <c r="H202" s="170">
        <v>358.2</v>
      </c>
      <c r="I202" s="170">
        <v>179.1</v>
      </c>
    </row>
    <row r="203" spans="1:9" ht="51">
      <c r="A203" s="226"/>
      <c r="B203" s="150" t="s">
        <v>687</v>
      </c>
      <c r="C203" s="169">
        <v>700</v>
      </c>
      <c r="D203" s="140" t="s">
        <v>94</v>
      </c>
      <c r="E203" s="150" t="s">
        <v>688</v>
      </c>
      <c r="F203" s="140" t="s">
        <v>558</v>
      </c>
      <c r="G203" s="169">
        <v>2606.1</v>
      </c>
      <c r="H203" s="170">
        <v>2606.1</v>
      </c>
      <c r="I203" s="170">
        <v>260.61</v>
      </c>
    </row>
    <row r="204" spans="1:9" ht="12.75">
      <c r="A204" s="144"/>
      <c r="B204" s="145" t="s">
        <v>689</v>
      </c>
      <c r="C204" s="152">
        <f>SUM(C197:C198)</f>
        <v>249752</v>
      </c>
      <c r="D204" s="152"/>
      <c r="E204" s="152"/>
      <c r="F204" s="152"/>
      <c r="G204" s="146">
        <f>SUM(G197:G203)</f>
        <v>16503.32</v>
      </c>
      <c r="H204" s="146">
        <f>SUM(H197:H203)</f>
        <v>43124.86</v>
      </c>
      <c r="I204" s="146">
        <f>SUM(I197:I203)</f>
        <v>20519.99</v>
      </c>
    </row>
    <row r="205" spans="1:10" ht="12.75">
      <c r="A205" s="20"/>
      <c r="B205" s="128" t="s">
        <v>690</v>
      </c>
      <c r="C205" s="164">
        <f>C67+C96+C195+C204</f>
        <v>503434</v>
      </c>
      <c r="D205" s="164"/>
      <c r="E205" s="164"/>
      <c r="F205" s="164"/>
      <c r="G205" s="164">
        <f>G67+G96+G195+G204</f>
        <v>36920.308000000005</v>
      </c>
      <c r="H205" s="137">
        <f>H67+H96+H195+H204</f>
        <v>72495.37726000001</v>
      </c>
      <c r="I205" s="137">
        <f>I67+I96+I195+I204</f>
        <v>34395.835445000004</v>
      </c>
      <c r="J205" s="129"/>
    </row>
    <row r="206" spans="9:10" ht="12.75">
      <c r="I206" s="129"/>
      <c r="J206" s="129"/>
    </row>
    <row r="207" ht="12.75">
      <c r="B207" t="s">
        <v>691</v>
      </c>
    </row>
    <row r="209" spans="1:9" ht="13.5" thickBot="1">
      <c r="A209" s="171"/>
      <c r="B209" s="171"/>
      <c r="C209" s="171"/>
      <c r="D209" s="171"/>
      <c r="E209" s="171"/>
      <c r="F209" s="171"/>
      <c r="G209" s="171"/>
      <c r="H209" s="172"/>
      <c r="I209" s="171"/>
    </row>
    <row r="210" ht="12.75">
      <c r="A210" t="s">
        <v>692</v>
      </c>
    </row>
  </sheetData>
  <mergeCells count="7">
    <mergeCell ref="A99:A194"/>
    <mergeCell ref="A196:A203"/>
    <mergeCell ref="B196:I196"/>
    <mergeCell ref="A2:I2"/>
    <mergeCell ref="A5:A66"/>
    <mergeCell ref="A68:A95"/>
    <mergeCell ref="B97:I9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E7" sqref="E7"/>
    </sheetView>
  </sheetViews>
  <sheetFormatPr defaultColWidth="9.140625" defaultRowHeight="12.75"/>
  <cols>
    <col min="1" max="1" width="7.00390625" style="0" customWidth="1"/>
    <col min="2" max="2" width="25.28125" style="0" customWidth="1"/>
    <col min="3" max="3" width="21.140625" style="0" customWidth="1"/>
    <col min="4" max="4" width="11.421875" style="0" customWidth="1"/>
    <col min="5" max="5" width="12.28125" style="0" customWidth="1"/>
    <col min="6" max="6" width="12.140625" style="0" customWidth="1"/>
    <col min="7" max="7" width="14.00390625" style="0" customWidth="1"/>
  </cols>
  <sheetData>
    <row r="1" ht="12.75">
      <c r="G1" t="s">
        <v>693</v>
      </c>
    </row>
    <row r="2" spans="1:7" ht="44.25" customHeight="1">
      <c r="A2" s="229" t="s">
        <v>694</v>
      </c>
      <c r="B2" s="229"/>
      <c r="C2" s="229"/>
      <c r="D2" s="229"/>
      <c r="E2" s="229"/>
      <c r="F2" s="229"/>
      <c r="G2" s="229"/>
    </row>
    <row r="3" spans="1:7" ht="89.25">
      <c r="A3" s="173" t="s">
        <v>695</v>
      </c>
      <c r="B3" s="173" t="s">
        <v>696</v>
      </c>
      <c r="C3" s="173" t="s">
        <v>697</v>
      </c>
      <c r="D3" s="173" t="s">
        <v>698</v>
      </c>
      <c r="E3" s="173" t="s">
        <v>699</v>
      </c>
      <c r="F3" s="173" t="s">
        <v>700</v>
      </c>
      <c r="G3" s="173" t="s">
        <v>701</v>
      </c>
    </row>
    <row r="4" spans="1:7" ht="38.25">
      <c r="A4" s="173">
        <v>1</v>
      </c>
      <c r="B4" s="173" t="s">
        <v>702</v>
      </c>
      <c r="C4" s="173">
        <v>21747</v>
      </c>
      <c r="D4" s="173">
        <v>2352.15</v>
      </c>
      <c r="E4" s="173">
        <v>2352.15</v>
      </c>
      <c r="F4" s="173">
        <v>1176.08</v>
      </c>
      <c r="G4" s="173">
        <v>0</v>
      </c>
    </row>
    <row r="5" spans="1:7" s="76" customFormat="1" ht="12.75">
      <c r="A5" s="75"/>
      <c r="B5" s="174" t="s">
        <v>703</v>
      </c>
      <c r="C5" s="175">
        <v>21747</v>
      </c>
      <c r="D5" s="176">
        <f>D4</f>
        <v>2352.15</v>
      </c>
      <c r="E5" s="176">
        <f>E4</f>
        <v>2352.15</v>
      </c>
      <c r="F5" s="176">
        <f>F4</f>
        <v>1176.08</v>
      </c>
      <c r="G5" s="175">
        <v>0</v>
      </c>
    </row>
    <row r="6" spans="1:7" s="76" customFormat="1" ht="12.75">
      <c r="A6" s="177"/>
      <c r="B6" s="178"/>
      <c r="C6" s="179"/>
      <c r="D6" s="180"/>
      <c r="E6" s="180"/>
      <c r="F6" s="180"/>
      <c r="G6" s="179"/>
    </row>
    <row r="14" ht="12.75">
      <c r="A14" t="s">
        <v>691</v>
      </c>
    </row>
  </sheetData>
  <mergeCells count="1">
    <mergeCell ref="A2:G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F9" sqref="F9"/>
    </sheetView>
  </sheetViews>
  <sheetFormatPr defaultColWidth="9.140625" defaultRowHeight="12.75"/>
  <cols>
    <col min="1" max="1" width="5.57421875" style="0" customWidth="1"/>
    <col min="2" max="2" width="20.57421875" style="0" customWidth="1"/>
    <col min="3" max="3" width="11.7109375" style="0" bestFit="1" customWidth="1"/>
    <col min="4" max="4" width="13.140625" style="0" customWidth="1"/>
    <col min="5" max="5" width="17.57421875" style="0" customWidth="1"/>
    <col min="6" max="6" width="11.421875" style="0" customWidth="1"/>
    <col min="7" max="7" width="13.8515625" style="0" bestFit="1" customWidth="1"/>
    <col min="8" max="9" width="19.00390625" style="0" customWidth="1"/>
  </cols>
  <sheetData>
    <row r="1" ht="12.75">
      <c r="J1" s="130" t="s">
        <v>704</v>
      </c>
    </row>
    <row r="2" spans="1:10" ht="24" customHeight="1">
      <c r="A2" s="230" t="s">
        <v>705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1:10" ht="102">
      <c r="A3" s="20" t="s">
        <v>51</v>
      </c>
      <c r="B3" s="131" t="s">
        <v>430</v>
      </c>
      <c r="C3" s="131" t="s">
        <v>431</v>
      </c>
      <c r="D3" s="131" t="s">
        <v>432</v>
      </c>
      <c r="E3" s="131" t="s">
        <v>433</v>
      </c>
      <c r="F3" s="132" t="s">
        <v>434</v>
      </c>
      <c r="G3" s="131" t="s">
        <v>706</v>
      </c>
      <c r="H3" s="131" t="s">
        <v>707</v>
      </c>
      <c r="I3" s="131" t="s">
        <v>700</v>
      </c>
      <c r="J3" s="138" t="s">
        <v>701</v>
      </c>
    </row>
    <row r="4" spans="1:10" ht="12.75">
      <c r="A4" s="16">
        <v>1</v>
      </c>
      <c r="B4" s="134">
        <v>2</v>
      </c>
      <c r="C4" s="134">
        <v>3</v>
      </c>
      <c r="D4" s="135">
        <v>4</v>
      </c>
      <c r="E4" s="16">
        <v>5</v>
      </c>
      <c r="F4" s="132">
        <v>6</v>
      </c>
      <c r="G4" s="16">
        <v>7</v>
      </c>
      <c r="H4" s="20">
        <v>8</v>
      </c>
      <c r="I4" s="16">
        <v>9</v>
      </c>
      <c r="J4" s="181">
        <v>10</v>
      </c>
    </row>
    <row r="5" spans="1:10" ht="15">
      <c r="A5" s="144" t="s">
        <v>94</v>
      </c>
      <c r="B5" s="138" t="s">
        <v>94</v>
      </c>
      <c r="C5" s="182" t="s">
        <v>94</v>
      </c>
      <c r="D5" s="183" t="s">
        <v>94</v>
      </c>
      <c r="E5" s="138" t="s">
        <v>94</v>
      </c>
      <c r="F5" s="132" t="s">
        <v>94</v>
      </c>
      <c r="G5" s="132" t="s">
        <v>94</v>
      </c>
      <c r="H5" s="132" t="s">
        <v>94</v>
      </c>
      <c r="I5" s="132" t="s">
        <v>94</v>
      </c>
      <c r="J5" s="132" t="s">
        <v>94</v>
      </c>
    </row>
    <row r="18" ht="12.75">
      <c r="A18" t="s">
        <v>691</v>
      </c>
    </row>
  </sheetData>
  <mergeCells count="1">
    <mergeCell ref="A2: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zayakina</cp:lastModifiedBy>
  <dcterms:created xsi:type="dcterms:W3CDTF">1996-10-08T23:32:33Z</dcterms:created>
  <dcterms:modified xsi:type="dcterms:W3CDTF">2008-07-28T07:06:31Z</dcterms:modified>
  <cp:category/>
  <cp:version/>
  <cp:contentType/>
  <cp:contentStatus/>
</cp:coreProperties>
</file>