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.1 пр.8" sheetId="1" r:id="rId1"/>
    <sheet name="т.2 пр.8" sheetId="2" r:id="rId2"/>
    <sheet name="т.3 пр.7" sheetId="3" r:id="rId3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<sst xmlns="http://schemas.openxmlformats.org/spreadsheetml/2006/main" count="157" uniqueCount="95">
  <si>
    <t>ГРБС</t>
  </si>
  <si>
    <t>Всего</t>
  </si>
  <si>
    <t>Участники муниципальной программы</t>
  </si>
  <si>
    <t>Итого</t>
  </si>
  <si>
    <t xml:space="preserve">ФЭУ </t>
  </si>
  <si>
    <t>администрация</t>
  </si>
  <si>
    <t>ФЭУ</t>
  </si>
  <si>
    <t>Подпрограмма 1 "Организация и совершенствование бюджетного процесса в Пермском муниципальном районе"</t>
  </si>
  <si>
    <r>
      <t xml:space="preserve"> </t>
    </r>
    <r>
      <rPr>
        <u val="single"/>
        <sz val="10"/>
        <color indexed="8"/>
        <rFont val="Times New Roman"/>
        <family val="1"/>
      </rPr>
      <t>Основное мероприятие</t>
    </r>
    <r>
      <rPr>
        <sz val="10"/>
        <color indexed="8"/>
        <rFont val="Times New Roman"/>
        <family val="1"/>
      </rPr>
      <t xml:space="preserve"> "Финансовое обеспечение непредвиденных расходов, в том числе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ситуаций, за счет средств резервного фонда администрации Пермского муниципального района"</t>
    </r>
  </si>
  <si>
    <t xml:space="preserve"> Резервный фонд администрации Пермского муниципального района</t>
  </si>
  <si>
    <t xml:space="preserve"> Исполнение обязательств по обслуживанию муниципального долга Пермского муниципального района</t>
  </si>
  <si>
    <r>
      <rPr>
        <u val="single"/>
        <sz val="10"/>
        <rFont val="Times New Roman"/>
        <family val="1"/>
      </rPr>
      <t>Основное мероприятие</t>
    </r>
    <r>
      <rPr>
        <sz val="10"/>
        <rFont val="Times New Roman"/>
        <family val="1"/>
      </rPr>
      <t xml:space="preserve"> "Обслуживание муниципального долга Пермского муниципального района"</t>
    </r>
  </si>
  <si>
    <r>
      <t xml:space="preserve"> </t>
    </r>
    <r>
      <rPr>
        <u val="single"/>
        <sz val="10"/>
        <color indexed="8"/>
        <rFont val="Times New Roman"/>
        <family val="1"/>
      </rPr>
      <t>Основное мероприятие</t>
    </r>
    <r>
      <rPr>
        <sz val="10"/>
        <color indexed="8"/>
        <rFont val="Times New Roman"/>
        <family val="1"/>
      </rPr>
      <t xml:space="preserve"> "Создание условий для эффективного управления муниципальными финансами"</t>
    </r>
  </si>
  <si>
    <t>Подведение итогов конкурса по достижению наиболее результативных значений управленческой деятельности органов местного самоуправления сельских поселений</t>
  </si>
  <si>
    <r>
      <rPr>
        <u val="single"/>
        <sz val="10"/>
        <color indexed="8"/>
        <rFont val="Times New Roman"/>
        <family val="1"/>
      </rPr>
      <t xml:space="preserve"> Основное мероприятие</t>
    </r>
    <r>
      <rPr>
        <sz val="10"/>
        <color indexed="8"/>
        <rFont val="Times New Roman"/>
        <family val="1"/>
      </rPr>
      <t xml:space="preserve"> "Обеспечение деятельности органов местного самоуправления"</t>
    </r>
  </si>
  <si>
    <t>Содержание органов местного самоуправления Пермского муниципального района</t>
  </si>
  <si>
    <r>
      <rPr>
        <b/>
        <u val="single"/>
        <sz val="10"/>
        <color indexed="8"/>
        <rFont val="Times New Roman"/>
        <family val="1"/>
      </rPr>
      <t>Подпрограмма 3</t>
    </r>
    <r>
      <rPr>
        <b/>
        <sz val="10"/>
        <color indexed="8"/>
        <rFont val="Times New Roman"/>
        <family val="1"/>
      </rPr>
      <t xml:space="preserve"> "Обеспечение реализации муниципальной программы"</t>
    </r>
  </si>
  <si>
    <t>Муниципальная программа "Управление  муниципальными финансами и муниципальным долгом в Пермском муниципальном районе на 2016-2020 годы"</t>
  </si>
  <si>
    <t xml:space="preserve"> Дотации на выравнивание уровня бюджетной обеспеченности поселений из районного фонда финансовой поддержки поселений</t>
  </si>
  <si>
    <r>
      <t xml:space="preserve"> </t>
    </r>
    <r>
      <rPr>
        <u val="single"/>
        <sz val="10"/>
        <color indexed="8"/>
        <rFont val="Times New Roman"/>
        <family val="1"/>
      </rPr>
      <t>Основное мероприятие</t>
    </r>
    <r>
      <rPr>
        <sz val="10"/>
        <color indexed="8"/>
        <rFont val="Times New Roman"/>
        <family val="1"/>
      </rPr>
      <t xml:space="preserve"> "Выравнивание уровня бюджетной обеспеченности поселений"</t>
    </r>
  </si>
  <si>
    <t>Предоставление иных  межбюджетных трансфертов на оказание финансовой помощи муниципальным образованиям при осуществлении органами местного самоуправления сельских поселений полномочий по вопросам местного значения</t>
  </si>
  <si>
    <t>Подпрограмма 2 "Повышение финансовой устойчивости бюджетов сельских поселений, входящих в состав Пермского муниципального района"</t>
  </si>
  <si>
    <t>Наименование показателя</t>
  </si>
  <si>
    <t>Ед. изм.</t>
  </si>
  <si>
    <t xml:space="preserve">Управление муниципальными финансами и муниципальным долгом в Пермском муниципальном районе на 2016 – 2020 годы </t>
  </si>
  <si>
    <t>-</t>
  </si>
  <si>
    <t>%</t>
  </si>
  <si>
    <t>Коэффициент отношения муниципального долга к объему доходов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</si>
  <si>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 xml:space="preserve">не более 10% </t>
  </si>
  <si>
    <t xml:space="preserve">не менее 95 % </t>
  </si>
  <si>
    <r>
      <t>Подпрограмма 2</t>
    </r>
    <r>
      <rPr>
        <sz val="11"/>
        <color indexed="8"/>
        <rFont val="Times New Roman"/>
        <family val="1"/>
      </rPr>
      <t xml:space="preserve"> «Повышение финансовой устойчивости бюджетов сельских поселений, входящих в состав Пермского муниципального района»</t>
    </r>
  </si>
  <si>
    <t>тыс. рублей/чел</t>
  </si>
  <si>
    <r>
      <rPr>
        <u val="single"/>
        <sz val="11"/>
        <color indexed="8"/>
        <rFont val="Times New Roman"/>
        <family val="1"/>
      </rPr>
      <t>Подпрограмма 3</t>
    </r>
    <r>
      <rPr>
        <sz val="11"/>
        <color indexed="8"/>
        <rFont val="Times New Roman"/>
        <family val="1"/>
      </rPr>
      <t xml:space="preserve"> "Обеспечение реализации муниципальной программы"</t>
    </r>
  </si>
  <si>
    <t>Соответствие состава показателей «бюджета для граждан» Методическим рекомендациям, утвержденным приказом  Минфина РФ от 22.09.2015 № 145н,  на 100%</t>
  </si>
  <si>
    <t>Доля расходов резервного фонда в общем объеме расходов бюджета</t>
  </si>
  <si>
    <t>не выше 0,7%</t>
  </si>
  <si>
    <t>Приложение 7 к Порядку</t>
  </si>
  <si>
    <t>План</t>
  </si>
  <si>
    <t>Факт</t>
  </si>
  <si>
    <t>Обоснование отклонений показателей от плановых значений</t>
  </si>
  <si>
    <t>Таблица 1</t>
  </si>
  <si>
    <t>приложение 8 к Порядку</t>
  </si>
  <si>
    <t>№ п/п</t>
  </si>
  <si>
    <t>Наименование  муниипальной программы, подпрограммы, мероприятий</t>
  </si>
  <si>
    <t>% исполнения</t>
  </si>
  <si>
    <t>Бюджет района</t>
  </si>
  <si>
    <t>Бюджеты поселений</t>
  </si>
  <si>
    <t>Краевой бюджет</t>
  </si>
  <si>
    <t>Федер. бюджет</t>
  </si>
  <si>
    <t>1.1.</t>
  </si>
  <si>
    <t>1.3</t>
  </si>
  <si>
    <t>Отчет о финансовом обеспечении муниципальной программы
"Управление муниципальными финансами и муниципальным долгом в Пермском муниципальном районе на 2016 – 2020 годы "</t>
  </si>
  <si>
    <t>Таблица 3</t>
  </si>
  <si>
    <t>Отчет о достижении показателей муниципальной программы Пермского муниципального района</t>
  </si>
  <si>
    <t>Наименование Программы, подпрограммы</t>
  </si>
  <si>
    <t>План по показателю выполнен на 100%.</t>
  </si>
  <si>
    <r>
      <rPr>
        <u val="single"/>
        <sz val="11"/>
        <color indexed="8"/>
        <rFont val="Times New Roman"/>
        <family val="1"/>
      </rPr>
      <t>Подпрограмма 1</t>
    </r>
    <r>
      <rPr>
        <sz val="11"/>
        <color indexed="8"/>
        <rFont val="Times New Roman"/>
        <family val="1"/>
      </rPr>
      <t xml:space="preserve"> Организация и совершенствование бюджетного процесса в Пермском муниципальном районе</t>
    </r>
  </si>
  <si>
    <t>Приложение к муниципальной программе  «Экономическое развитие Пермского муниципального района на 2014 – 2016 годы»</t>
  </si>
  <si>
    <t xml:space="preserve">Наименование муниципальной Программы, подпрограммы, мероприятий </t>
  </si>
  <si>
    <t>Участники муниципальной Программы, подпрограммы</t>
  </si>
  <si>
    <t>Расходы на реализацию муниципальной программы за отчетный период, тыс. руб.</t>
  </si>
  <si>
    <t>план</t>
  </si>
  <si>
    <t>факт</t>
  </si>
  <si>
    <t>Бюджет Пермского района</t>
  </si>
  <si>
    <t>Федеральный бюджет</t>
  </si>
  <si>
    <t>Внебюджетные источники</t>
  </si>
  <si>
    <t>Всего: в т.ч.:</t>
  </si>
  <si>
    <t>Подпрограмма 3 "Обеспечение реализации муниципальной программы"</t>
  </si>
  <si>
    <t>Доля расходов бюджета Пермского муниципального района, формируемых в рамках муниципальных программ</t>
  </si>
  <si>
    <t>1.2</t>
  </si>
  <si>
    <t>1.1.1</t>
  </si>
  <si>
    <t>1.1.2</t>
  </si>
  <si>
    <t>1.2.1</t>
  </si>
  <si>
    <t>1.2.2</t>
  </si>
  <si>
    <t>1.3.1</t>
  </si>
  <si>
    <t xml:space="preserve">Таблица 2                                     </t>
  </si>
  <si>
    <t>Приложение 8 к Порядку</t>
  </si>
  <si>
    <t xml:space="preserve">Уровень исполнения плановых назначений налоговых и неналоговых доходов бюджета района </t>
  </si>
  <si>
    <t xml:space="preserve">Объем собственных доходов сельских поселений на душу населения (в сопоставимом выражении) </t>
  </si>
  <si>
    <t xml:space="preserve">Уровень достижения показателей программы, подпрограммы </t>
  </si>
  <si>
    <t>Уровень исполнения расходной части бюджета района, за исключением нераспределенных средств резервного фонда администрации района</t>
  </si>
  <si>
    <t>18.01.2017  ОАО "Сбербанк России" погашено 6,0 млн. руб.
Планировалось в течение года получение кредита от кредитных организаций в сумме 50 000,0 тыс.руб. В 2017 году состоялся электронный аукцион и заключен муниципальный контракт на оказание финансовой услуги по предоставлению бюджету муниципального образования «Пермский муниципальный район» кредита в виде возобновляемой кредитной линии под 10,82 % годовых. В связи с отсутствием потребности в текущем году средства кредитных организаций не привлекались.</t>
  </si>
  <si>
    <t>Не менее 5,2</t>
  </si>
  <si>
    <t>2017год</t>
  </si>
  <si>
    <t>Отчет о финансовом обеспечении муниципальной программы Пермского муниципального района  за 2017 год</t>
  </si>
  <si>
    <t>2017 год</t>
  </si>
  <si>
    <t>Показатель перевыполнен на 3,9 %</t>
  </si>
  <si>
    <t>Показатель перевыполнен на 5,3 %.</t>
  </si>
  <si>
    <t>Показатель выполнен. Основной причиной отклонений является увеличение поступлений по налогу на доходы физических лиц за счет увеличения фонда оплаты труда в сфере экономики района и погашение задолженности прошлых лет.</t>
  </si>
  <si>
    <t>Показатель выполнен.   В течение года вносились предложения по перераспределению расходов районного бюджета, а также по рациональному использованию бюджетных средств.</t>
  </si>
  <si>
    <t>Показатель выполнен. Не востребованы  средств резервного фонда в сумме  1912,45  тыс.руб.  Общий объем расходов бджета за 2017 год по сравнению с 2016 годом вырос на 23,8% или 661,2  тыс.руб.</t>
  </si>
  <si>
    <t>Показатель выполнен. Перевыполнение  плана связано с увеличением поступлений по налогу на доходы физических лиц  за счет увеличения фонда оплаты труда в сфере экономики района и погашением задолженности прошлых лет</t>
  </si>
  <si>
    <t>Бюджет Пермского района *</t>
  </si>
  <si>
    <t>* уровень исполнения расходной части бюджета района,  за исключением нераспределенных средств резервного фонда администраии района</t>
  </si>
  <si>
    <t>ФЭУ *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</si>
</sst>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_-* #,##0.00_р_._-;\-* #,##0.00_р_._-;_-* &quot;-&quot;?_р_._-;_-@_-"/>
    <numFmt numFmtId="175" formatCode="#,##0.0_ ;\-#,##0.0\ "/>
    <numFmt numFmtId="176" formatCode="#,##0.000"/>
    <numFmt numFmtId="177" formatCode="_-* #,##0.000_р_._-;\-* #,##0.000_р_._-;_-* &quot;-&quot;?_р_._-;_-@_-"/>
    <numFmt numFmtId="178" formatCode="0.0"/>
    <numFmt numFmtId="179" formatCode="0.000"/>
    <numFmt numFmtId="180" formatCode="0.0%"/>
    <numFmt numFmtId="181" formatCode="_-* #,##0.0_р_._-;\-* #,##0.0_р_._-;_-* &quot;-&quot;??_р_._-;_-@_-"/>
    <numFmt numFmtId="182" formatCode="_-* #,##0.0\ _₽_-;\-* #,##0.0\ _₽_-;_-* &quot;-&quot;?\ _₽_-;_-@_-"/>
  </numFmts>
  <fonts count="6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6" fillId="0" borderId="10" xfId="0" applyFont="1" applyBorder="1" applyAlignment="1">
      <alignment horizontal="justify" vertical="center"/>
    </xf>
    <xf numFmtId="0" fontId="56" fillId="0" borderId="10" xfId="0" applyFont="1" applyBorder="1" applyAlignment="1">
      <alignment vertical="center" wrapText="1"/>
    </xf>
    <xf numFmtId="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right" vertical="top" wrapText="1"/>
    </xf>
    <xf numFmtId="0" fontId="57" fillId="0" borderId="0" xfId="0" applyFont="1" applyFill="1" applyAlignment="1">
      <alignment vertical="top" wrapText="1"/>
    </xf>
    <xf numFmtId="180" fontId="5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181" fontId="46" fillId="0" borderId="10" xfId="60" applyNumberFormat="1" applyFont="1" applyBorder="1" applyAlignment="1">
      <alignment horizontal="center" vertical="center" wrapText="1"/>
    </xf>
    <xf numFmtId="181" fontId="46" fillId="33" borderId="10" xfId="60" applyNumberFormat="1" applyFont="1" applyFill="1" applyBorder="1" applyAlignment="1">
      <alignment horizontal="center" vertical="center" wrapText="1"/>
    </xf>
    <xf numFmtId="181" fontId="37" fillId="0" borderId="10" xfId="60" applyNumberFormat="1" applyFont="1" applyBorder="1" applyAlignment="1">
      <alignment horizontal="center" vertical="center" wrapText="1"/>
    </xf>
    <xf numFmtId="181" fontId="37" fillId="33" borderId="10" xfId="6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right" vertical="top" wrapText="1"/>
    </xf>
    <xf numFmtId="0" fontId="61" fillId="0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62" fillId="0" borderId="10" xfId="0" applyNumberFormat="1" applyFont="1" applyFill="1" applyBorder="1" applyAlignment="1">
      <alignment vertical="center" wrapText="1"/>
    </xf>
    <xf numFmtId="0" fontId="63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178" fontId="17" fillId="0" borderId="10" xfId="57" applyNumberFormat="1" applyFont="1" applyBorder="1" applyAlignment="1">
      <alignment horizontal="center" vertical="center"/>
    </xf>
    <xf numFmtId="178" fontId="9" fillId="0" borderId="10" xfId="57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37" fillId="0" borderId="0" xfId="0" applyFont="1" applyFill="1" applyAlignment="1">
      <alignment horizontal="left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64" fillId="0" borderId="12" xfId="0" applyNumberFormat="1" applyFont="1" applyFill="1" applyBorder="1" applyAlignment="1">
      <alignment horizontal="left" vertical="center" wrapText="1"/>
    </xf>
    <xf numFmtId="0" fontId="64" fillId="0" borderId="13" xfId="0" applyNumberFormat="1" applyFont="1" applyFill="1" applyBorder="1" applyAlignment="1">
      <alignment horizontal="left" vertical="center" wrapText="1"/>
    </xf>
    <xf numFmtId="0" fontId="62" fillId="0" borderId="12" xfId="0" applyNumberFormat="1" applyFont="1" applyFill="1" applyBorder="1" applyAlignment="1">
      <alignment horizontal="left" vertical="center" wrapText="1"/>
    </xf>
    <xf numFmtId="0" fontId="62" fillId="0" borderId="13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left" wrapText="1"/>
    </xf>
    <xf numFmtId="0" fontId="14" fillId="0" borderId="0" xfId="0" applyNumberFormat="1" applyFont="1" applyFill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64" fillId="0" borderId="14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top" wrapText="1"/>
    </xf>
    <xf numFmtId="0" fontId="59" fillId="0" borderId="0" xfId="0" applyFont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K35" sqref="K35"/>
    </sheetView>
  </sheetViews>
  <sheetFormatPr defaultColWidth="9.140625" defaultRowHeight="15"/>
  <cols>
    <col min="1" max="1" width="4.421875" style="35" customWidth="1"/>
    <col min="2" max="2" width="40.8515625" style="35" customWidth="1"/>
    <col min="3" max="3" width="15.28125" style="35" customWidth="1"/>
    <col min="4" max="4" width="9.57421875" style="35" customWidth="1"/>
    <col min="5" max="5" width="8.28125" style="35" customWidth="1"/>
    <col min="6" max="6" width="8.00390625" style="35" customWidth="1"/>
    <col min="7" max="7" width="7.8515625" style="35" customWidth="1"/>
    <col min="8" max="8" width="9.28125" style="35" customWidth="1"/>
    <col min="9" max="9" width="9.7109375" style="35" customWidth="1"/>
    <col min="10" max="10" width="8.28125" style="35" customWidth="1"/>
    <col min="11" max="11" width="7.421875" style="35" customWidth="1"/>
    <col min="12" max="12" width="7.7109375" style="35" customWidth="1"/>
    <col min="13" max="13" width="9.28125" style="35" customWidth="1"/>
    <col min="14" max="14" width="6.28125" style="35" customWidth="1"/>
    <col min="15" max="24" width="9.140625" style="35" customWidth="1"/>
    <col min="25" max="16384" width="9.140625" style="9" customWidth="1"/>
  </cols>
  <sheetData>
    <row r="1" spans="10:13" ht="18.75">
      <c r="J1" s="72" t="s">
        <v>40</v>
      </c>
      <c r="K1" s="72"/>
      <c r="L1" s="72"/>
      <c r="M1" s="72"/>
    </row>
    <row r="2" spans="10:13" ht="18.75">
      <c r="J2" s="72" t="s">
        <v>41</v>
      </c>
      <c r="K2" s="72"/>
      <c r="L2" s="72"/>
      <c r="M2" s="72"/>
    </row>
    <row r="4" spans="1:14" ht="18.75">
      <c r="A4" s="73" t="s">
        <v>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7" ht="18.75">
      <c r="A5" s="36"/>
      <c r="B5" s="37"/>
      <c r="C5" s="37"/>
      <c r="D5" s="37"/>
      <c r="E5" s="37"/>
      <c r="F5" s="37"/>
      <c r="G5" s="37"/>
    </row>
    <row r="6" spans="1:24" s="10" customFormat="1" ht="15.75">
      <c r="A6" s="65" t="s">
        <v>42</v>
      </c>
      <c r="B6" s="69" t="s">
        <v>43</v>
      </c>
      <c r="C6" s="65" t="s">
        <v>2</v>
      </c>
      <c r="D6" s="66" t="s">
        <v>85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s="10" customFormat="1" ht="14.25">
      <c r="A7" s="65"/>
      <c r="B7" s="69"/>
      <c r="C7" s="65"/>
      <c r="D7" s="64" t="s">
        <v>37</v>
      </c>
      <c r="E7" s="64"/>
      <c r="F7" s="64"/>
      <c r="G7" s="64"/>
      <c r="H7" s="64"/>
      <c r="I7" s="64" t="s">
        <v>38</v>
      </c>
      <c r="J7" s="64"/>
      <c r="K7" s="64"/>
      <c r="L7" s="64"/>
      <c r="M7" s="64"/>
      <c r="N7" s="65" t="s">
        <v>44</v>
      </c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s="11" customFormat="1" ht="31.5">
      <c r="A8" s="65"/>
      <c r="B8" s="69"/>
      <c r="C8" s="65"/>
      <c r="D8" s="38" t="s">
        <v>45</v>
      </c>
      <c r="E8" s="38" t="s">
        <v>46</v>
      </c>
      <c r="F8" s="38" t="s">
        <v>47</v>
      </c>
      <c r="G8" s="38" t="s">
        <v>48</v>
      </c>
      <c r="H8" s="38" t="s">
        <v>3</v>
      </c>
      <c r="I8" s="38" t="s">
        <v>45</v>
      </c>
      <c r="J8" s="38" t="s">
        <v>46</v>
      </c>
      <c r="K8" s="38" t="s">
        <v>47</v>
      </c>
      <c r="L8" s="38" t="s">
        <v>48</v>
      </c>
      <c r="M8" s="38" t="s">
        <v>3</v>
      </c>
      <c r="N8" s="65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s="12" customFormat="1" ht="12.75">
      <c r="A9" s="42">
        <v>1</v>
      </c>
      <c r="B9" s="42">
        <f>A9+1</f>
        <v>2</v>
      </c>
      <c r="C9" s="42">
        <f aca="true" t="shared" si="0" ref="C9:N9">B9+1</f>
        <v>3</v>
      </c>
      <c r="D9" s="42">
        <f t="shared" si="0"/>
        <v>4</v>
      </c>
      <c r="E9" s="42">
        <f t="shared" si="0"/>
        <v>5</v>
      </c>
      <c r="F9" s="42">
        <f t="shared" si="0"/>
        <v>6</v>
      </c>
      <c r="G9" s="42">
        <f t="shared" si="0"/>
        <v>7</v>
      </c>
      <c r="H9" s="42">
        <f t="shared" si="0"/>
        <v>8</v>
      </c>
      <c r="I9" s="42">
        <f t="shared" si="0"/>
        <v>9</v>
      </c>
      <c r="J9" s="42">
        <f t="shared" si="0"/>
        <v>10</v>
      </c>
      <c r="K9" s="42">
        <f t="shared" si="0"/>
        <v>11</v>
      </c>
      <c r="L9" s="42">
        <f t="shared" si="0"/>
        <v>12</v>
      </c>
      <c r="M9" s="42">
        <f t="shared" si="0"/>
        <v>13</v>
      </c>
      <c r="N9" s="42">
        <f t="shared" si="0"/>
        <v>14</v>
      </c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s="12" customFormat="1" ht="12.75">
      <c r="A10" s="70">
        <v>1</v>
      </c>
      <c r="B10" s="67" t="s">
        <v>17</v>
      </c>
      <c r="C10" s="44" t="s">
        <v>1</v>
      </c>
      <c r="D10" s="39">
        <f>D11+D12</f>
        <v>136322.3</v>
      </c>
      <c r="E10" s="39">
        <f>E11+E12</f>
        <v>3005.2</v>
      </c>
      <c r="F10" s="39">
        <f aca="true" t="shared" si="1" ref="F10:N10">F11+F12</f>
        <v>86.8</v>
      </c>
      <c r="G10" s="39">
        <f t="shared" si="1"/>
        <v>0</v>
      </c>
      <c r="H10" s="39">
        <f t="shared" si="1"/>
        <v>139414.3</v>
      </c>
      <c r="I10" s="39">
        <f t="shared" si="1"/>
        <v>136320.9</v>
      </c>
      <c r="J10" s="39">
        <f t="shared" si="1"/>
        <v>3005.2</v>
      </c>
      <c r="K10" s="39">
        <f t="shared" si="1"/>
        <v>86.8</v>
      </c>
      <c r="L10" s="39">
        <f t="shared" si="1"/>
        <v>0</v>
      </c>
      <c r="M10" s="39">
        <f t="shared" si="1"/>
        <v>139412.9</v>
      </c>
      <c r="N10" s="39">
        <f t="shared" si="1"/>
        <v>200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s="12" customFormat="1" ht="12.75">
      <c r="A11" s="71"/>
      <c r="B11" s="68"/>
      <c r="C11" s="45" t="s">
        <v>4</v>
      </c>
      <c r="D11" s="46">
        <f aca="true" t="shared" si="2" ref="D11:L11">D14+D23+D31</f>
        <v>135885.3</v>
      </c>
      <c r="E11" s="46">
        <f t="shared" si="2"/>
        <v>3005.2</v>
      </c>
      <c r="F11" s="46">
        <f t="shared" si="2"/>
        <v>86.8</v>
      </c>
      <c r="G11" s="46">
        <f t="shared" si="2"/>
        <v>0</v>
      </c>
      <c r="H11" s="46">
        <f t="shared" si="2"/>
        <v>138977.3</v>
      </c>
      <c r="I11" s="46">
        <f t="shared" si="2"/>
        <v>135883.9</v>
      </c>
      <c r="J11" s="46">
        <f t="shared" si="2"/>
        <v>3005.2</v>
      </c>
      <c r="K11" s="46">
        <f t="shared" si="2"/>
        <v>86.8</v>
      </c>
      <c r="L11" s="46">
        <f t="shared" si="2"/>
        <v>0</v>
      </c>
      <c r="M11" s="46">
        <f aca="true" t="shared" si="3" ref="M11:M31">I11+J11+K11+L11</f>
        <v>138975.9</v>
      </c>
      <c r="N11" s="54">
        <f aca="true" t="shared" si="4" ref="N11:N32">M11/H11*100</f>
        <v>100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s="12" customFormat="1" ht="12.75">
      <c r="A12" s="71"/>
      <c r="B12" s="68"/>
      <c r="C12" s="45" t="s">
        <v>5</v>
      </c>
      <c r="D12" s="46">
        <f aca="true" t="shared" si="5" ref="D12:L12">D15+D24</f>
        <v>437</v>
      </c>
      <c r="E12" s="46">
        <f t="shared" si="5"/>
        <v>0</v>
      </c>
      <c r="F12" s="46">
        <f t="shared" si="5"/>
        <v>0</v>
      </c>
      <c r="G12" s="46">
        <f t="shared" si="5"/>
        <v>0</v>
      </c>
      <c r="H12" s="46">
        <f t="shared" si="5"/>
        <v>437</v>
      </c>
      <c r="I12" s="46">
        <f t="shared" si="5"/>
        <v>437</v>
      </c>
      <c r="J12" s="46">
        <f t="shared" si="5"/>
        <v>0</v>
      </c>
      <c r="K12" s="46">
        <f t="shared" si="5"/>
        <v>0</v>
      </c>
      <c r="L12" s="46">
        <f t="shared" si="5"/>
        <v>0</v>
      </c>
      <c r="M12" s="46">
        <f t="shared" si="3"/>
        <v>437</v>
      </c>
      <c r="N12" s="54">
        <f t="shared" si="4"/>
        <v>100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s="12" customFormat="1" ht="12.75">
      <c r="A13" s="70" t="s">
        <v>49</v>
      </c>
      <c r="B13" s="60" t="s">
        <v>7</v>
      </c>
      <c r="C13" s="44" t="s">
        <v>1</v>
      </c>
      <c r="D13" s="39">
        <f aca="true" t="shared" si="6" ref="D13:M13">SUM(D14:D15)</f>
        <v>6199.5</v>
      </c>
      <c r="E13" s="39">
        <f t="shared" si="6"/>
        <v>0</v>
      </c>
      <c r="F13" s="39">
        <f t="shared" si="6"/>
        <v>0</v>
      </c>
      <c r="G13" s="39">
        <f t="shared" si="6"/>
        <v>0</v>
      </c>
      <c r="H13" s="39">
        <f t="shared" si="6"/>
        <v>6199.5</v>
      </c>
      <c r="I13" s="39">
        <f t="shared" si="6"/>
        <v>6199.5</v>
      </c>
      <c r="J13" s="39">
        <f t="shared" si="6"/>
        <v>0</v>
      </c>
      <c r="K13" s="39">
        <f t="shared" si="6"/>
        <v>0</v>
      </c>
      <c r="L13" s="39">
        <f t="shared" si="6"/>
        <v>0</v>
      </c>
      <c r="M13" s="39">
        <f t="shared" si="6"/>
        <v>6199.5</v>
      </c>
      <c r="N13" s="54">
        <f t="shared" si="4"/>
        <v>100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s="12" customFormat="1" ht="12.75">
      <c r="A14" s="71"/>
      <c r="B14" s="61"/>
      <c r="C14" s="45" t="s">
        <v>4</v>
      </c>
      <c r="D14" s="46">
        <f>D17</f>
        <v>6087.5</v>
      </c>
      <c r="E14" s="46">
        <f>E17</f>
        <v>0</v>
      </c>
      <c r="F14" s="46">
        <f>F17</f>
        <v>0</v>
      </c>
      <c r="G14" s="46">
        <f>G17</f>
        <v>0</v>
      </c>
      <c r="H14" s="46">
        <f>D14+E14+F14+G14</f>
        <v>6087.5</v>
      </c>
      <c r="I14" s="46">
        <f>I17</f>
        <v>6087.5</v>
      </c>
      <c r="J14" s="46">
        <f>J17</f>
        <v>0</v>
      </c>
      <c r="K14" s="46">
        <f>K17</f>
        <v>0</v>
      </c>
      <c r="L14" s="46">
        <f>L17</f>
        <v>0</v>
      </c>
      <c r="M14" s="46">
        <f t="shared" si="3"/>
        <v>6087.5</v>
      </c>
      <c r="N14" s="54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s="12" customFormat="1" ht="12.75">
      <c r="A15" s="71"/>
      <c r="B15" s="61"/>
      <c r="C15" s="45" t="s">
        <v>5</v>
      </c>
      <c r="D15" s="46">
        <f>D20</f>
        <v>112</v>
      </c>
      <c r="E15" s="46">
        <f>E20</f>
        <v>0</v>
      </c>
      <c r="F15" s="46">
        <f aca="true" t="shared" si="7" ref="F15:N15">F20</f>
        <v>0</v>
      </c>
      <c r="G15" s="46">
        <f t="shared" si="7"/>
        <v>0</v>
      </c>
      <c r="H15" s="46">
        <f t="shared" si="7"/>
        <v>112</v>
      </c>
      <c r="I15" s="46">
        <f t="shared" si="7"/>
        <v>112</v>
      </c>
      <c r="J15" s="46">
        <f t="shared" si="7"/>
        <v>0</v>
      </c>
      <c r="K15" s="46">
        <f t="shared" si="7"/>
        <v>0</v>
      </c>
      <c r="L15" s="46">
        <f t="shared" si="7"/>
        <v>0</v>
      </c>
      <c r="M15" s="46">
        <f t="shared" si="7"/>
        <v>112</v>
      </c>
      <c r="N15" s="46">
        <f t="shared" si="7"/>
        <v>100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s="13" customFormat="1" ht="18.75">
      <c r="A16" s="76" t="s">
        <v>70</v>
      </c>
      <c r="B16" s="62" t="s">
        <v>8</v>
      </c>
      <c r="C16" s="44" t="s">
        <v>1</v>
      </c>
      <c r="D16" s="39">
        <f>D18</f>
        <v>6087.5</v>
      </c>
      <c r="E16" s="39">
        <f>E18</f>
        <v>0</v>
      </c>
      <c r="F16" s="39">
        <f>F18</f>
        <v>0</v>
      </c>
      <c r="G16" s="39">
        <f>G18</f>
        <v>0</v>
      </c>
      <c r="H16" s="39">
        <f>H18</f>
        <v>6087.5</v>
      </c>
      <c r="I16" s="39">
        <f aca="true" t="shared" si="8" ref="I16:N16">I17</f>
        <v>6087.5</v>
      </c>
      <c r="J16" s="39">
        <f t="shared" si="8"/>
        <v>0</v>
      </c>
      <c r="K16" s="39">
        <f t="shared" si="8"/>
        <v>0</v>
      </c>
      <c r="L16" s="39">
        <f t="shared" si="8"/>
        <v>0</v>
      </c>
      <c r="M16" s="39">
        <f t="shared" si="8"/>
        <v>6087.5</v>
      </c>
      <c r="N16" s="39">
        <f t="shared" si="8"/>
        <v>0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14" ht="18.75">
      <c r="A17" s="77"/>
      <c r="B17" s="63"/>
      <c r="C17" s="45" t="s">
        <v>4</v>
      </c>
      <c r="D17" s="46">
        <f>D19</f>
        <v>6087.5</v>
      </c>
      <c r="E17" s="46">
        <f>E19</f>
        <v>0</v>
      </c>
      <c r="F17" s="46">
        <f>F19</f>
        <v>0</v>
      </c>
      <c r="G17" s="46">
        <f>G19</f>
        <v>0</v>
      </c>
      <c r="H17" s="46">
        <f>D17+E17+F17+G17</f>
        <v>6087.5</v>
      </c>
      <c r="I17" s="46">
        <f aca="true" t="shared" si="9" ref="I17:N17">I19</f>
        <v>6087.5</v>
      </c>
      <c r="J17" s="46">
        <f t="shared" si="9"/>
        <v>0</v>
      </c>
      <c r="K17" s="46">
        <f t="shared" si="9"/>
        <v>0</v>
      </c>
      <c r="L17" s="46">
        <f t="shared" si="9"/>
        <v>0</v>
      </c>
      <c r="M17" s="46">
        <f t="shared" si="9"/>
        <v>6087.5</v>
      </c>
      <c r="N17" s="46">
        <f t="shared" si="9"/>
        <v>0</v>
      </c>
    </row>
    <row r="18" spans="1:14" ht="16.5" customHeight="1">
      <c r="A18" s="76"/>
      <c r="B18" s="62" t="s">
        <v>9</v>
      </c>
      <c r="C18" s="44" t="s">
        <v>1</v>
      </c>
      <c r="D18" s="39">
        <f aca="true" t="shared" si="10" ref="D18:N18">D19</f>
        <v>6087.5</v>
      </c>
      <c r="E18" s="39">
        <f t="shared" si="10"/>
        <v>0</v>
      </c>
      <c r="F18" s="39">
        <f t="shared" si="10"/>
        <v>0</v>
      </c>
      <c r="G18" s="39">
        <f t="shared" si="10"/>
        <v>0</v>
      </c>
      <c r="H18" s="39">
        <f t="shared" si="10"/>
        <v>6087.5</v>
      </c>
      <c r="I18" s="39">
        <f t="shared" si="10"/>
        <v>6087.5</v>
      </c>
      <c r="J18" s="39">
        <f t="shared" si="10"/>
        <v>0</v>
      </c>
      <c r="K18" s="39">
        <f t="shared" si="10"/>
        <v>0</v>
      </c>
      <c r="L18" s="39">
        <f t="shared" si="10"/>
        <v>0</v>
      </c>
      <c r="M18" s="39">
        <f t="shared" si="10"/>
        <v>6087.5</v>
      </c>
      <c r="N18" s="39">
        <f t="shared" si="10"/>
        <v>0</v>
      </c>
    </row>
    <row r="19" spans="1:14" ht="15" customHeight="1">
      <c r="A19" s="77"/>
      <c r="B19" s="63"/>
      <c r="C19" s="45" t="s">
        <v>94</v>
      </c>
      <c r="D19" s="46">
        <v>6087.5</v>
      </c>
      <c r="E19" s="46">
        <v>0</v>
      </c>
      <c r="F19" s="46">
        <v>0</v>
      </c>
      <c r="G19" s="46">
        <v>0</v>
      </c>
      <c r="H19" s="46">
        <f>D19+E19+F19+G19</f>
        <v>6087.5</v>
      </c>
      <c r="I19" s="46">
        <v>6087.5</v>
      </c>
      <c r="J19" s="46">
        <v>0</v>
      </c>
      <c r="K19" s="46">
        <v>0</v>
      </c>
      <c r="L19" s="46">
        <v>0</v>
      </c>
      <c r="M19" s="46">
        <f t="shared" si="3"/>
        <v>6087.5</v>
      </c>
      <c r="N19" s="54"/>
    </row>
    <row r="20" spans="1:14" ht="38.25">
      <c r="A20" s="14" t="s">
        <v>71</v>
      </c>
      <c r="B20" s="48" t="s">
        <v>11</v>
      </c>
      <c r="C20" s="45" t="s">
        <v>5</v>
      </c>
      <c r="D20" s="46">
        <f>D21</f>
        <v>112</v>
      </c>
      <c r="E20" s="46">
        <f aca="true" t="shared" si="11" ref="E20:M20">E21</f>
        <v>0</v>
      </c>
      <c r="F20" s="46">
        <f t="shared" si="11"/>
        <v>0</v>
      </c>
      <c r="G20" s="46">
        <f t="shared" si="11"/>
        <v>0</v>
      </c>
      <c r="H20" s="46">
        <f t="shared" si="11"/>
        <v>112</v>
      </c>
      <c r="I20" s="46">
        <f t="shared" si="11"/>
        <v>112</v>
      </c>
      <c r="J20" s="46">
        <f t="shared" si="11"/>
        <v>0</v>
      </c>
      <c r="K20" s="46">
        <f t="shared" si="11"/>
        <v>0</v>
      </c>
      <c r="L20" s="46">
        <f t="shared" si="11"/>
        <v>0</v>
      </c>
      <c r="M20" s="46">
        <f t="shared" si="11"/>
        <v>112</v>
      </c>
      <c r="N20" s="54">
        <f t="shared" si="4"/>
        <v>100</v>
      </c>
    </row>
    <row r="21" spans="1:14" ht="38.25">
      <c r="A21" s="14"/>
      <c r="B21" s="49" t="s">
        <v>10</v>
      </c>
      <c r="C21" s="45" t="s">
        <v>5</v>
      </c>
      <c r="D21" s="46">
        <v>112</v>
      </c>
      <c r="E21" s="46">
        <v>0</v>
      </c>
      <c r="F21" s="46">
        <v>0</v>
      </c>
      <c r="G21" s="46">
        <v>0</v>
      </c>
      <c r="H21" s="46">
        <f>D21+E21+F21+G21</f>
        <v>112</v>
      </c>
      <c r="I21" s="46">
        <v>112</v>
      </c>
      <c r="J21" s="46">
        <v>0</v>
      </c>
      <c r="K21" s="46">
        <v>0</v>
      </c>
      <c r="L21" s="46">
        <v>0</v>
      </c>
      <c r="M21" s="46">
        <f t="shared" si="3"/>
        <v>112</v>
      </c>
      <c r="N21" s="54">
        <f t="shared" si="4"/>
        <v>100</v>
      </c>
    </row>
    <row r="22" spans="1:14" ht="18.75">
      <c r="A22" s="70" t="s">
        <v>69</v>
      </c>
      <c r="B22" s="60" t="s">
        <v>21</v>
      </c>
      <c r="C22" s="44" t="s">
        <v>1</v>
      </c>
      <c r="D22" s="39">
        <f>D23+D24</f>
        <v>111032.7</v>
      </c>
      <c r="E22" s="39">
        <f aca="true" t="shared" si="12" ref="E22:M22">E23+E24</f>
        <v>0</v>
      </c>
      <c r="F22" s="39">
        <f t="shared" si="12"/>
        <v>0</v>
      </c>
      <c r="G22" s="39">
        <f t="shared" si="12"/>
        <v>0</v>
      </c>
      <c r="H22" s="39">
        <f t="shared" si="12"/>
        <v>111032.7</v>
      </c>
      <c r="I22" s="39">
        <f t="shared" si="12"/>
        <v>111032.7</v>
      </c>
      <c r="J22" s="39">
        <f t="shared" si="12"/>
        <v>0</v>
      </c>
      <c r="K22" s="39">
        <f t="shared" si="12"/>
        <v>0</v>
      </c>
      <c r="L22" s="39">
        <f t="shared" si="12"/>
        <v>0</v>
      </c>
      <c r="M22" s="39">
        <f t="shared" si="12"/>
        <v>111032.7</v>
      </c>
      <c r="N22" s="53">
        <f t="shared" si="4"/>
        <v>100</v>
      </c>
    </row>
    <row r="23" spans="1:14" ht="18.75">
      <c r="A23" s="71"/>
      <c r="B23" s="61"/>
      <c r="C23" s="45" t="s">
        <v>6</v>
      </c>
      <c r="D23" s="46">
        <f>D25</f>
        <v>110707.7</v>
      </c>
      <c r="E23" s="46">
        <f aca="true" t="shared" si="13" ref="E23:M23">E25</f>
        <v>0</v>
      </c>
      <c r="F23" s="46">
        <f t="shared" si="13"/>
        <v>0</v>
      </c>
      <c r="G23" s="46">
        <f t="shared" si="13"/>
        <v>0</v>
      </c>
      <c r="H23" s="46">
        <f t="shared" si="13"/>
        <v>110707.7</v>
      </c>
      <c r="I23" s="46">
        <f t="shared" si="13"/>
        <v>110707.7</v>
      </c>
      <c r="J23" s="46">
        <f t="shared" si="13"/>
        <v>0</v>
      </c>
      <c r="K23" s="46">
        <f t="shared" si="13"/>
        <v>0</v>
      </c>
      <c r="L23" s="46">
        <f t="shared" si="13"/>
        <v>0</v>
      </c>
      <c r="M23" s="46">
        <f t="shared" si="13"/>
        <v>110707.7</v>
      </c>
      <c r="N23" s="54">
        <f t="shared" si="4"/>
        <v>100</v>
      </c>
    </row>
    <row r="24" spans="1:14" ht="15" customHeight="1">
      <c r="A24" s="74"/>
      <c r="B24" s="75"/>
      <c r="C24" s="45" t="s">
        <v>5</v>
      </c>
      <c r="D24" s="46">
        <f>D28</f>
        <v>325</v>
      </c>
      <c r="E24" s="46">
        <f aca="true" t="shared" si="14" ref="E24:M24">E28</f>
        <v>0</v>
      </c>
      <c r="F24" s="46">
        <f t="shared" si="14"/>
        <v>0</v>
      </c>
      <c r="G24" s="46">
        <f t="shared" si="14"/>
        <v>0</v>
      </c>
      <c r="H24" s="46">
        <f t="shared" si="14"/>
        <v>325</v>
      </c>
      <c r="I24" s="46">
        <f t="shared" si="14"/>
        <v>325</v>
      </c>
      <c r="J24" s="46">
        <f t="shared" si="14"/>
        <v>0</v>
      </c>
      <c r="K24" s="46">
        <f t="shared" si="14"/>
        <v>0</v>
      </c>
      <c r="L24" s="46">
        <f t="shared" si="14"/>
        <v>0</v>
      </c>
      <c r="M24" s="46">
        <f t="shared" si="14"/>
        <v>325</v>
      </c>
      <c r="N24" s="54">
        <f t="shared" si="4"/>
        <v>100</v>
      </c>
    </row>
    <row r="25" spans="1:14" ht="27.75" customHeight="1">
      <c r="A25" s="14" t="s">
        <v>72</v>
      </c>
      <c r="B25" s="49" t="s">
        <v>19</v>
      </c>
      <c r="C25" s="45" t="s">
        <v>6</v>
      </c>
      <c r="D25" s="46">
        <f>D26+D27</f>
        <v>110707.7</v>
      </c>
      <c r="E25" s="46">
        <f aca="true" t="shared" si="15" ref="E25:M25">E26+E27</f>
        <v>0</v>
      </c>
      <c r="F25" s="46">
        <f t="shared" si="15"/>
        <v>0</v>
      </c>
      <c r="G25" s="46">
        <f t="shared" si="15"/>
        <v>0</v>
      </c>
      <c r="H25" s="46">
        <f t="shared" si="15"/>
        <v>110707.7</v>
      </c>
      <c r="I25" s="46">
        <f t="shared" si="15"/>
        <v>110707.7</v>
      </c>
      <c r="J25" s="46">
        <f t="shared" si="15"/>
        <v>0</v>
      </c>
      <c r="K25" s="46">
        <f t="shared" si="15"/>
        <v>0</v>
      </c>
      <c r="L25" s="46">
        <f t="shared" si="15"/>
        <v>0</v>
      </c>
      <c r="M25" s="46">
        <f t="shared" si="15"/>
        <v>110707.7</v>
      </c>
      <c r="N25" s="54">
        <f t="shared" si="4"/>
        <v>100</v>
      </c>
    </row>
    <row r="26" spans="1:14" ht="39.75" customHeight="1">
      <c r="A26" s="14"/>
      <c r="B26" s="49" t="s">
        <v>18</v>
      </c>
      <c r="C26" s="45" t="s">
        <v>6</v>
      </c>
      <c r="D26" s="46">
        <v>77834.6</v>
      </c>
      <c r="E26" s="46">
        <v>0</v>
      </c>
      <c r="F26" s="46">
        <v>0</v>
      </c>
      <c r="G26" s="46">
        <v>0</v>
      </c>
      <c r="H26" s="46">
        <f>D26+E26+F26+G26</f>
        <v>77834.6</v>
      </c>
      <c r="I26" s="46">
        <v>77834.6</v>
      </c>
      <c r="J26" s="46">
        <v>0</v>
      </c>
      <c r="K26" s="46">
        <v>0</v>
      </c>
      <c r="L26" s="46">
        <v>0</v>
      </c>
      <c r="M26" s="46">
        <f t="shared" si="3"/>
        <v>77834.6</v>
      </c>
      <c r="N26" s="54">
        <f t="shared" si="4"/>
        <v>100</v>
      </c>
    </row>
    <row r="27" spans="1:14" ht="80.25" customHeight="1">
      <c r="A27" s="14"/>
      <c r="B27" s="50" t="s">
        <v>20</v>
      </c>
      <c r="C27" s="45" t="s">
        <v>6</v>
      </c>
      <c r="D27" s="46">
        <v>32873.1</v>
      </c>
      <c r="E27" s="46">
        <v>0</v>
      </c>
      <c r="F27" s="46">
        <v>0</v>
      </c>
      <c r="G27" s="46">
        <v>0</v>
      </c>
      <c r="H27" s="46">
        <f>D27+E27+F27+G27</f>
        <v>32873.1</v>
      </c>
      <c r="I27" s="46">
        <v>32873.1</v>
      </c>
      <c r="J27" s="46">
        <v>0</v>
      </c>
      <c r="K27" s="46">
        <v>0</v>
      </c>
      <c r="L27" s="46">
        <v>0</v>
      </c>
      <c r="M27" s="46">
        <f t="shared" si="3"/>
        <v>32873.1</v>
      </c>
      <c r="N27" s="54">
        <f t="shared" si="4"/>
        <v>100</v>
      </c>
    </row>
    <row r="28" spans="1:14" ht="38.25">
      <c r="A28" s="14" t="s">
        <v>73</v>
      </c>
      <c r="B28" s="49" t="s">
        <v>12</v>
      </c>
      <c r="C28" s="45" t="s">
        <v>5</v>
      </c>
      <c r="D28" s="46">
        <f>D29</f>
        <v>325</v>
      </c>
      <c r="E28" s="46">
        <f aca="true" t="shared" si="16" ref="E28:M28">E29</f>
        <v>0</v>
      </c>
      <c r="F28" s="46">
        <f t="shared" si="16"/>
        <v>0</v>
      </c>
      <c r="G28" s="46">
        <f t="shared" si="16"/>
        <v>0</v>
      </c>
      <c r="H28" s="46">
        <f t="shared" si="16"/>
        <v>325</v>
      </c>
      <c r="I28" s="46">
        <f t="shared" si="16"/>
        <v>325</v>
      </c>
      <c r="J28" s="46">
        <f t="shared" si="16"/>
        <v>0</v>
      </c>
      <c r="K28" s="46">
        <f t="shared" si="16"/>
        <v>0</v>
      </c>
      <c r="L28" s="46">
        <f t="shared" si="16"/>
        <v>0</v>
      </c>
      <c r="M28" s="46">
        <f t="shared" si="16"/>
        <v>325</v>
      </c>
      <c r="N28" s="54">
        <f t="shared" si="4"/>
        <v>100</v>
      </c>
    </row>
    <row r="29" spans="1:14" ht="51" customHeight="1">
      <c r="A29" s="14"/>
      <c r="B29" s="50" t="s">
        <v>13</v>
      </c>
      <c r="C29" s="45" t="s">
        <v>5</v>
      </c>
      <c r="D29" s="46">
        <v>325</v>
      </c>
      <c r="E29" s="46">
        <v>0</v>
      </c>
      <c r="F29" s="46">
        <v>0</v>
      </c>
      <c r="G29" s="46">
        <v>0</v>
      </c>
      <c r="H29" s="46">
        <f>D29+E29+F29+G29</f>
        <v>325</v>
      </c>
      <c r="I29" s="46">
        <v>325</v>
      </c>
      <c r="J29" s="46">
        <v>0</v>
      </c>
      <c r="K29" s="46">
        <v>0</v>
      </c>
      <c r="L29" s="46">
        <v>0</v>
      </c>
      <c r="M29" s="46">
        <f t="shared" si="3"/>
        <v>325</v>
      </c>
      <c r="N29" s="54">
        <f t="shared" si="4"/>
        <v>100</v>
      </c>
    </row>
    <row r="30" spans="1:14" ht="25.5">
      <c r="A30" s="15" t="s">
        <v>50</v>
      </c>
      <c r="B30" s="51" t="s">
        <v>16</v>
      </c>
      <c r="C30" s="45" t="s">
        <v>6</v>
      </c>
      <c r="D30" s="39">
        <f>D31</f>
        <v>19090.1</v>
      </c>
      <c r="E30" s="39">
        <f aca="true" t="shared" si="17" ref="E30:L30">E31</f>
        <v>3005.2</v>
      </c>
      <c r="F30" s="39">
        <f t="shared" si="17"/>
        <v>86.8</v>
      </c>
      <c r="G30" s="39">
        <f t="shared" si="17"/>
        <v>0</v>
      </c>
      <c r="H30" s="39">
        <f t="shared" si="17"/>
        <v>22182.1</v>
      </c>
      <c r="I30" s="39">
        <f t="shared" si="17"/>
        <v>19088.7</v>
      </c>
      <c r="J30" s="39">
        <f t="shared" si="17"/>
        <v>3005.2</v>
      </c>
      <c r="K30" s="39">
        <f t="shared" si="17"/>
        <v>86.8</v>
      </c>
      <c r="L30" s="39">
        <f t="shared" si="17"/>
        <v>0</v>
      </c>
      <c r="M30" s="39">
        <f t="shared" si="3"/>
        <v>22180.7</v>
      </c>
      <c r="N30" s="53">
        <f t="shared" si="4"/>
        <v>100</v>
      </c>
    </row>
    <row r="31" spans="1:14" ht="25.5" customHeight="1">
      <c r="A31" s="14" t="s">
        <v>74</v>
      </c>
      <c r="B31" s="52" t="s">
        <v>14</v>
      </c>
      <c r="C31" s="45" t="s">
        <v>6</v>
      </c>
      <c r="D31" s="46">
        <f>D32</f>
        <v>19090.1</v>
      </c>
      <c r="E31" s="46">
        <f aca="true" t="shared" si="18" ref="E31:L31">E32</f>
        <v>3005.2</v>
      </c>
      <c r="F31" s="46">
        <f t="shared" si="18"/>
        <v>86.8</v>
      </c>
      <c r="G31" s="46">
        <f t="shared" si="18"/>
        <v>0</v>
      </c>
      <c r="H31" s="46">
        <f t="shared" si="18"/>
        <v>22182.1</v>
      </c>
      <c r="I31" s="46">
        <f>I32</f>
        <v>19088.7</v>
      </c>
      <c r="J31" s="46">
        <f t="shared" si="18"/>
        <v>3005.2</v>
      </c>
      <c r="K31" s="46">
        <f t="shared" si="18"/>
        <v>86.8</v>
      </c>
      <c r="L31" s="46">
        <f t="shared" si="18"/>
        <v>0</v>
      </c>
      <c r="M31" s="46">
        <f t="shared" si="3"/>
        <v>22180.7</v>
      </c>
      <c r="N31" s="54">
        <f t="shared" si="4"/>
        <v>100</v>
      </c>
    </row>
    <row r="32" spans="1:14" ht="27" customHeight="1">
      <c r="A32" s="14"/>
      <c r="B32" s="49" t="s">
        <v>15</v>
      </c>
      <c r="C32" s="45" t="s">
        <v>6</v>
      </c>
      <c r="D32" s="46">
        <v>19090.1</v>
      </c>
      <c r="E32" s="46">
        <v>3005.2</v>
      </c>
      <c r="F32" s="46">
        <v>86.8</v>
      </c>
      <c r="G32" s="46"/>
      <c r="H32" s="46">
        <f>D32+E32+F32+G32</f>
        <v>22182.1</v>
      </c>
      <c r="I32" s="46">
        <v>19088.7</v>
      </c>
      <c r="J32" s="46">
        <v>3005.2</v>
      </c>
      <c r="K32" s="46">
        <v>86.8</v>
      </c>
      <c r="L32" s="46"/>
      <c r="M32" s="46">
        <f>I32+J32+K32+L32</f>
        <v>22180.7</v>
      </c>
      <c r="N32" s="54">
        <f t="shared" si="4"/>
        <v>100</v>
      </c>
    </row>
    <row r="34" spans="2:13" ht="18.75" customHeight="1">
      <c r="B34" s="59" t="s">
        <v>93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</sheetData>
  <sheetProtection/>
  <mergeCells count="21">
    <mergeCell ref="A6:A8"/>
    <mergeCell ref="B6:B8"/>
    <mergeCell ref="A10:A12"/>
    <mergeCell ref="J1:M1"/>
    <mergeCell ref="A4:N4"/>
    <mergeCell ref="A22:A24"/>
    <mergeCell ref="B22:B24"/>
    <mergeCell ref="A13:A15"/>
    <mergeCell ref="A16:A17"/>
    <mergeCell ref="A18:A19"/>
    <mergeCell ref="J2:M2"/>
    <mergeCell ref="B34:M34"/>
    <mergeCell ref="B13:B15"/>
    <mergeCell ref="B16:B17"/>
    <mergeCell ref="B18:B19"/>
    <mergeCell ref="I7:M7"/>
    <mergeCell ref="C6:C8"/>
    <mergeCell ref="D6:N6"/>
    <mergeCell ref="D7:H7"/>
    <mergeCell ref="N7:N8"/>
    <mergeCell ref="B10:B1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3">
      <selection activeCell="A35" sqref="A35:D35"/>
    </sheetView>
  </sheetViews>
  <sheetFormatPr defaultColWidth="9.140625" defaultRowHeight="15"/>
  <cols>
    <col min="1" max="1" width="28.57421875" style="23" customWidth="1"/>
    <col min="2" max="2" width="32.7109375" style="20" customWidth="1"/>
    <col min="3" max="3" width="15.57421875" style="20" customWidth="1"/>
    <col min="4" max="4" width="15.140625" style="20" customWidth="1"/>
    <col min="5" max="16384" width="9.140625" style="23" customWidth="1"/>
  </cols>
  <sheetData>
    <row r="1" spans="1:4" ht="120.75" customHeight="1" hidden="1">
      <c r="A1" s="20"/>
      <c r="B1" s="21"/>
      <c r="D1" s="22" t="s">
        <v>57</v>
      </c>
    </row>
    <row r="2" spans="1:7" ht="15.75" hidden="1">
      <c r="A2" s="20"/>
      <c r="B2" s="21"/>
      <c r="E2" s="21"/>
      <c r="F2" s="21"/>
      <c r="G2" s="21"/>
    </row>
    <row r="3" spans="1:7" ht="18" customHeight="1">
      <c r="A3" s="20"/>
      <c r="C3" s="57" t="s">
        <v>75</v>
      </c>
      <c r="D3" s="32"/>
      <c r="E3" s="21"/>
      <c r="F3" s="21"/>
      <c r="G3" s="21"/>
    </row>
    <row r="4" spans="1:7" ht="20.25" customHeight="1">
      <c r="A4" s="20"/>
      <c r="C4" s="82" t="s">
        <v>76</v>
      </c>
      <c r="D4" s="82"/>
      <c r="E4" s="21"/>
      <c r="F4" s="21"/>
      <c r="G4" s="21"/>
    </row>
    <row r="5" spans="1:7" ht="10.5" customHeight="1">
      <c r="A5" s="20"/>
      <c r="B5" s="32"/>
      <c r="C5" s="32"/>
      <c r="D5" s="32"/>
      <c r="E5" s="21"/>
      <c r="F5" s="21"/>
      <c r="G5" s="21"/>
    </row>
    <row r="6" spans="1:7" ht="38.25" customHeight="1">
      <c r="A6" s="83" t="s">
        <v>84</v>
      </c>
      <c r="B6" s="83"/>
      <c r="C6" s="83"/>
      <c r="D6" s="83"/>
      <c r="E6" s="24"/>
      <c r="F6" s="24"/>
      <c r="G6" s="24"/>
    </row>
    <row r="7" spans="1:7" ht="10.5" customHeight="1">
      <c r="A7" s="25"/>
      <c r="B7" s="25"/>
      <c r="C7" s="25"/>
      <c r="D7" s="25"/>
      <c r="E7" s="24"/>
      <c r="F7" s="24"/>
      <c r="G7" s="56"/>
    </row>
    <row r="8" spans="1:4" ht="51.75" customHeight="1">
      <c r="A8" s="84" t="s">
        <v>58</v>
      </c>
      <c r="B8" s="84" t="s">
        <v>59</v>
      </c>
      <c r="C8" s="84" t="s">
        <v>60</v>
      </c>
      <c r="D8" s="84"/>
    </row>
    <row r="9" spans="1:4" ht="22.5" customHeight="1">
      <c r="A9" s="84"/>
      <c r="B9" s="84"/>
      <c r="C9" s="27" t="s">
        <v>61</v>
      </c>
      <c r="D9" s="27" t="s">
        <v>62</v>
      </c>
    </row>
    <row r="10" spans="1:4" ht="24" customHeight="1">
      <c r="A10" s="85" t="s">
        <v>17</v>
      </c>
      <c r="B10" s="26" t="s">
        <v>66</v>
      </c>
      <c r="C10" s="28">
        <f>C11+C12+C13+C15+C14</f>
        <v>139414.3</v>
      </c>
      <c r="D10" s="29">
        <f>D11+D12+D13+D15+D14</f>
        <v>139412.9</v>
      </c>
    </row>
    <row r="11" spans="1:4" ht="21" customHeight="1">
      <c r="A11" s="86"/>
      <c r="B11" s="7" t="s">
        <v>63</v>
      </c>
      <c r="C11" s="30">
        <f>C17+C23+C29</f>
        <v>136322.3</v>
      </c>
      <c r="D11" s="30">
        <f>D17+D23+D29</f>
        <v>136320.9</v>
      </c>
    </row>
    <row r="12" spans="1:4" ht="21" customHeight="1">
      <c r="A12" s="86"/>
      <c r="B12" s="7" t="s">
        <v>47</v>
      </c>
      <c r="C12" s="30">
        <f>C18+C24+C30</f>
        <v>86.8</v>
      </c>
      <c r="D12" s="30">
        <f aca="true" t="shared" si="0" ref="C12:D15">D18+D24+D30</f>
        <v>86.8</v>
      </c>
    </row>
    <row r="13" spans="1:4" ht="21" customHeight="1">
      <c r="A13" s="86"/>
      <c r="B13" s="7" t="s">
        <v>64</v>
      </c>
      <c r="C13" s="30">
        <f t="shared" si="0"/>
        <v>0</v>
      </c>
      <c r="D13" s="30">
        <f t="shared" si="0"/>
        <v>0</v>
      </c>
    </row>
    <row r="14" spans="1:4" ht="21" customHeight="1">
      <c r="A14" s="86"/>
      <c r="B14" s="7" t="s">
        <v>46</v>
      </c>
      <c r="C14" s="30">
        <f>C20+C26+C32</f>
        <v>3005.2</v>
      </c>
      <c r="D14" s="30">
        <f t="shared" si="0"/>
        <v>3005.2</v>
      </c>
    </row>
    <row r="15" spans="1:4" ht="21" customHeight="1">
      <c r="A15" s="87"/>
      <c r="B15" s="7" t="s">
        <v>65</v>
      </c>
      <c r="C15" s="30">
        <f t="shared" si="0"/>
        <v>0</v>
      </c>
      <c r="D15" s="30">
        <f t="shared" si="0"/>
        <v>0</v>
      </c>
    </row>
    <row r="16" spans="1:4" ht="15.75" customHeight="1">
      <c r="A16" s="79" t="s">
        <v>7</v>
      </c>
      <c r="B16" s="26" t="s">
        <v>66</v>
      </c>
      <c r="C16" s="28">
        <f>C17+C18+C19+C21+C20</f>
        <v>6199.5</v>
      </c>
      <c r="D16" s="28">
        <f>D17+D18+D19+D21+D20</f>
        <v>6199.5</v>
      </c>
    </row>
    <row r="17" spans="1:4" ht="19.5" customHeight="1">
      <c r="A17" s="80"/>
      <c r="B17" s="7" t="s">
        <v>92</v>
      </c>
      <c r="C17" s="30">
        <v>6199.5</v>
      </c>
      <c r="D17" s="30">
        <v>6199.5</v>
      </c>
    </row>
    <row r="18" spans="1:4" ht="19.5" customHeight="1">
      <c r="A18" s="80"/>
      <c r="B18" s="7" t="s">
        <v>47</v>
      </c>
      <c r="C18" s="30"/>
      <c r="D18" s="30"/>
    </row>
    <row r="19" spans="1:4" ht="19.5" customHeight="1">
      <c r="A19" s="80"/>
      <c r="B19" s="7" t="s">
        <v>64</v>
      </c>
      <c r="C19" s="30"/>
      <c r="D19" s="30"/>
    </row>
    <row r="20" spans="1:4" ht="19.5" customHeight="1">
      <c r="A20" s="80"/>
      <c r="B20" s="7" t="s">
        <v>46</v>
      </c>
      <c r="C20" s="30"/>
      <c r="D20" s="30"/>
    </row>
    <row r="21" spans="1:4" ht="26.25" customHeight="1">
      <c r="A21" s="81"/>
      <c r="B21" s="7" t="s">
        <v>65</v>
      </c>
      <c r="C21" s="30"/>
      <c r="D21" s="30"/>
    </row>
    <row r="22" spans="1:4" ht="25.5" customHeight="1">
      <c r="A22" s="79" t="s">
        <v>21</v>
      </c>
      <c r="B22" s="26" t="s">
        <v>66</v>
      </c>
      <c r="C22" s="28">
        <f>C23+C24+C25+C27+C26</f>
        <v>111032.7</v>
      </c>
      <c r="D22" s="29">
        <f>D23+D24+D25+D27+D26</f>
        <v>111032.7</v>
      </c>
    </row>
    <row r="23" spans="1:4" ht="19.5" customHeight="1">
      <c r="A23" s="80"/>
      <c r="B23" s="7" t="s">
        <v>63</v>
      </c>
      <c r="C23" s="30">
        <v>111032.7</v>
      </c>
      <c r="D23" s="30">
        <v>111032.7</v>
      </c>
    </row>
    <row r="24" spans="1:4" ht="19.5" customHeight="1">
      <c r="A24" s="80"/>
      <c r="B24" s="7" t="s">
        <v>47</v>
      </c>
      <c r="C24" s="30"/>
      <c r="D24" s="30"/>
    </row>
    <row r="25" spans="1:4" ht="19.5" customHeight="1">
      <c r="A25" s="80"/>
      <c r="B25" s="7" t="s">
        <v>64</v>
      </c>
      <c r="C25" s="30"/>
      <c r="D25" s="30"/>
    </row>
    <row r="26" spans="1:4" ht="19.5" customHeight="1">
      <c r="A26" s="80"/>
      <c r="B26" s="7" t="s">
        <v>46</v>
      </c>
      <c r="C26" s="30"/>
      <c r="D26" s="30"/>
    </row>
    <row r="27" spans="1:4" ht="19.5" customHeight="1">
      <c r="A27" s="81"/>
      <c r="B27" s="7" t="s">
        <v>65</v>
      </c>
      <c r="C27" s="30"/>
      <c r="D27" s="31"/>
    </row>
    <row r="28" spans="1:4" ht="15.75">
      <c r="A28" s="79" t="s">
        <v>67</v>
      </c>
      <c r="B28" s="26" t="s">
        <v>66</v>
      </c>
      <c r="C28" s="28">
        <f>C29+C30+C31+C33+C32</f>
        <v>22182.1</v>
      </c>
      <c r="D28" s="29">
        <f>D29+D30+D31+D33+D32</f>
        <v>22180.7</v>
      </c>
    </row>
    <row r="29" spans="1:4" ht="15.75">
      <c r="A29" s="80"/>
      <c r="B29" s="7" t="s">
        <v>63</v>
      </c>
      <c r="C29" s="30">
        <v>19090.1</v>
      </c>
      <c r="D29" s="30">
        <f>19090.1-1.4</f>
        <v>19088.7</v>
      </c>
    </row>
    <row r="30" spans="1:4" ht="15.75">
      <c r="A30" s="80"/>
      <c r="B30" s="7" t="s">
        <v>47</v>
      </c>
      <c r="C30" s="30">
        <v>86.8</v>
      </c>
      <c r="D30" s="30">
        <v>86.8</v>
      </c>
    </row>
    <row r="31" spans="1:4" ht="15.75">
      <c r="A31" s="80"/>
      <c r="B31" s="7" t="s">
        <v>64</v>
      </c>
      <c r="C31" s="30"/>
      <c r="D31" s="30"/>
    </row>
    <row r="32" spans="1:4" ht="15.75">
      <c r="A32" s="80"/>
      <c r="B32" s="7" t="s">
        <v>46</v>
      </c>
      <c r="C32" s="30">
        <v>3005.2</v>
      </c>
      <c r="D32" s="30">
        <v>3005.2</v>
      </c>
    </row>
    <row r="33" spans="1:4" ht="15.75">
      <c r="A33" s="81"/>
      <c r="B33" s="7" t="s">
        <v>65</v>
      </c>
      <c r="C33" s="30"/>
      <c r="D33" s="31"/>
    </row>
    <row r="35" spans="1:4" ht="35.25" customHeight="1">
      <c r="A35" s="78" t="s">
        <v>93</v>
      </c>
      <c r="B35" s="78"/>
      <c r="C35" s="78"/>
      <c r="D35" s="78"/>
    </row>
  </sheetData>
  <sheetProtection/>
  <mergeCells count="10">
    <mergeCell ref="A35:D35"/>
    <mergeCell ref="A28:A33"/>
    <mergeCell ref="C4:D4"/>
    <mergeCell ref="A6:D6"/>
    <mergeCell ref="A8:A9"/>
    <mergeCell ref="B8:B9"/>
    <mergeCell ref="C8:D8"/>
    <mergeCell ref="A10:A15"/>
    <mergeCell ref="A16:A21"/>
    <mergeCell ref="A22:A27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4">
      <selection activeCell="E9" sqref="E9"/>
    </sheetView>
  </sheetViews>
  <sheetFormatPr defaultColWidth="9.140625" defaultRowHeight="15"/>
  <cols>
    <col min="1" max="1" width="26.8515625" style="16" customWidth="1"/>
    <col min="2" max="2" width="35.140625" style="16" customWidth="1"/>
    <col min="3" max="3" width="7.8515625" style="16" customWidth="1"/>
    <col min="4" max="4" width="7.421875" style="16" customWidth="1"/>
    <col min="5" max="5" width="9.57421875" style="16" customWidth="1"/>
    <col min="6" max="6" width="7.7109375" style="16" customWidth="1"/>
    <col min="7" max="7" width="55.8515625" style="34" customWidth="1"/>
    <col min="8" max="16384" width="9.140625" style="18" customWidth="1"/>
  </cols>
  <sheetData>
    <row r="1" spans="7:8" ht="15.75">
      <c r="G1" s="55" t="s">
        <v>52</v>
      </c>
      <c r="H1" s="16"/>
    </row>
    <row r="2" spans="7:8" ht="15.75">
      <c r="G2" s="55" t="s">
        <v>36</v>
      </c>
      <c r="H2" s="16"/>
    </row>
    <row r="3" spans="7:8" ht="15">
      <c r="G3" s="17"/>
      <c r="H3" s="16"/>
    </row>
    <row r="4" spans="1:8" ht="15">
      <c r="A4" s="91" t="s">
        <v>53</v>
      </c>
      <c r="B4" s="91"/>
      <c r="C4" s="91"/>
      <c r="D4" s="91"/>
      <c r="E4" s="91"/>
      <c r="F4" s="91"/>
      <c r="G4" s="91"/>
      <c r="H4" s="16"/>
    </row>
    <row r="5" spans="1:8" ht="15">
      <c r="A5" s="33"/>
      <c r="B5" s="33"/>
      <c r="C5" s="33"/>
      <c r="D5" s="33"/>
      <c r="E5" s="33"/>
      <c r="F5" s="33"/>
      <c r="G5" s="33"/>
      <c r="H5" s="16"/>
    </row>
    <row r="6" spans="1:7" ht="15">
      <c r="A6" s="90" t="s">
        <v>54</v>
      </c>
      <c r="B6" s="90" t="s">
        <v>22</v>
      </c>
      <c r="C6" s="90" t="s">
        <v>0</v>
      </c>
      <c r="D6" s="90" t="s">
        <v>23</v>
      </c>
      <c r="E6" s="90" t="s">
        <v>83</v>
      </c>
      <c r="F6" s="90"/>
      <c r="G6" s="90"/>
    </row>
    <row r="7" spans="1:7" ht="30">
      <c r="A7" s="90"/>
      <c r="B7" s="90"/>
      <c r="C7" s="90"/>
      <c r="D7" s="90"/>
      <c r="E7" s="4" t="s">
        <v>37</v>
      </c>
      <c r="F7" s="4" t="s">
        <v>38</v>
      </c>
      <c r="G7" s="4" t="s">
        <v>39</v>
      </c>
    </row>
    <row r="8" spans="1:7" ht="46.5" customHeight="1">
      <c r="A8" s="88" t="s">
        <v>24</v>
      </c>
      <c r="B8" s="1" t="s">
        <v>68</v>
      </c>
      <c r="C8" s="8" t="s">
        <v>25</v>
      </c>
      <c r="D8" s="8" t="s">
        <v>26</v>
      </c>
      <c r="E8" s="8">
        <v>94</v>
      </c>
      <c r="F8" s="8">
        <v>97.7</v>
      </c>
      <c r="G8" s="4" t="s">
        <v>86</v>
      </c>
    </row>
    <row r="9" spans="1:7" ht="160.5" customHeight="1">
      <c r="A9" s="88"/>
      <c r="B9" s="2" t="s">
        <v>27</v>
      </c>
      <c r="C9" s="8" t="s">
        <v>6</v>
      </c>
      <c r="D9" s="8" t="s">
        <v>26</v>
      </c>
      <c r="E9" s="8" t="s">
        <v>28</v>
      </c>
      <c r="F9" s="19">
        <v>0</v>
      </c>
      <c r="G9" s="4" t="s">
        <v>81</v>
      </c>
    </row>
    <row r="10" spans="1:7" ht="75">
      <c r="A10" s="89" t="s">
        <v>56</v>
      </c>
      <c r="B10" s="2" t="s">
        <v>33</v>
      </c>
      <c r="C10" s="8" t="s">
        <v>6</v>
      </c>
      <c r="D10" s="8" t="s">
        <v>26</v>
      </c>
      <c r="E10" s="3">
        <v>1</v>
      </c>
      <c r="F10" s="3">
        <v>1</v>
      </c>
      <c r="G10" s="4" t="s">
        <v>55</v>
      </c>
    </row>
    <row r="11" spans="1:7" ht="75">
      <c r="A11" s="89"/>
      <c r="B11" s="2" t="s">
        <v>77</v>
      </c>
      <c r="C11" s="8" t="s">
        <v>6</v>
      </c>
      <c r="D11" s="8" t="s">
        <v>26</v>
      </c>
      <c r="E11" s="8" t="s">
        <v>29</v>
      </c>
      <c r="F11" s="19">
        <v>1.027</v>
      </c>
      <c r="G11" s="4" t="s">
        <v>88</v>
      </c>
    </row>
    <row r="12" spans="1:7" ht="74.25" customHeight="1">
      <c r="A12" s="89"/>
      <c r="B12" s="2" t="s">
        <v>80</v>
      </c>
      <c r="C12" s="8" t="s">
        <v>6</v>
      </c>
      <c r="D12" s="8" t="s">
        <v>26</v>
      </c>
      <c r="E12" s="8" t="s">
        <v>29</v>
      </c>
      <c r="F12" s="19">
        <v>0.983</v>
      </c>
      <c r="G12" s="4" t="s">
        <v>89</v>
      </c>
    </row>
    <row r="13" spans="1:7" ht="60">
      <c r="A13" s="89"/>
      <c r="B13" s="2" t="s">
        <v>34</v>
      </c>
      <c r="C13" s="8" t="s">
        <v>6</v>
      </c>
      <c r="D13" s="8" t="s">
        <v>26</v>
      </c>
      <c r="E13" s="8" t="s">
        <v>35</v>
      </c>
      <c r="F13" s="19">
        <v>0.002</v>
      </c>
      <c r="G13" s="4" t="s">
        <v>90</v>
      </c>
    </row>
    <row r="14" spans="1:7" ht="105">
      <c r="A14" s="5" t="s">
        <v>30</v>
      </c>
      <c r="B14" s="2" t="s">
        <v>78</v>
      </c>
      <c r="C14" s="8" t="s">
        <v>6</v>
      </c>
      <c r="D14" s="8" t="s">
        <v>31</v>
      </c>
      <c r="E14" s="8" t="s">
        <v>82</v>
      </c>
      <c r="F14" s="8">
        <v>5.9</v>
      </c>
      <c r="G14" s="4" t="s">
        <v>91</v>
      </c>
    </row>
    <row r="15" spans="1:7" ht="45">
      <c r="A15" s="6" t="s">
        <v>32</v>
      </c>
      <c r="B15" s="6" t="s">
        <v>79</v>
      </c>
      <c r="C15" s="8" t="s">
        <v>6</v>
      </c>
      <c r="D15" s="8" t="s">
        <v>26</v>
      </c>
      <c r="E15" s="8">
        <v>95</v>
      </c>
      <c r="F15" s="8">
        <v>100</v>
      </c>
      <c r="G15" s="58" t="s">
        <v>87</v>
      </c>
    </row>
  </sheetData>
  <sheetProtection/>
  <mergeCells count="8">
    <mergeCell ref="A8:A9"/>
    <mergeCell ref="A10:A13"/>
    <mergeCell ref="A6:A7"/>
    <mergeCell ref="B6:B7"/>
    <mergeCell ref="C6:C7"/>
    <mergeCell ref="A4:G4"/>
    <mergeCell ref="D6:D7"/>
    <mergeCell ref="E6:G6"/>
  </mergeCells>
  <printOptions/>
  <pageMargins left="0.11811023622047245" right="0.1968503937007874" top="0.3937007874015748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2018-07-12T11:09:38Z</dcterms:modified>
  <cp:category/>
  <cp:version/>
  <cp:contentType/>
  <cp:contentStatus/>
</cp:coreProperties>
</file>